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4" sheetId="1" r:id="rId1"/>
  </sheets>
  <definedNames>
    <definedName name="_xlnm.Print_Area" localSheetId="0">'BO4'!$A$1:$L$40</definedName>
  </definedNames>
  <calcPr calcId="124519"/>
</workbook>
</file>

<file path=xl/sharedStrings.xml><?xml version="1.0" encoding="utf-8"?>
<sst xmlns="http://schemas.openxmlformats.org/spreadsheetml/2006/main" count="43" uniqueCount="34">
  <si>
    <t>البـيــــان</t>
  </si>
  <si>
    <t>عرض النقد  -السيولة المحلية</t>
  </si>
  <si>
    <t>معدل النمو السنوي (%)</t>
  </si>
  <si>
    <t xml:space="preserve">الكتلة النقدية </t>
  </si>
  <si>
    <t xml:space="preserve">معدل النمو السنوي(%) </t>
  </si>
  <si>
    <t xml:space="preserve">شبــه النــقد </t>
  </si>
  <si>
    <t>الآئتمان المحلي</t>
  </si>
  <si>
    <t>الاقتراض الحكومي</t>
  </si>
  <si>
    <t>معدل النمو السنوي(%)</t>
  </si>
  <si>
    <t>نسبة سلفيات الحكومة الى اجمالي الائتمان المحلي (%)</t>
  </si>
  <si>
    <t>مؤشــرات تحليلية نقدية ( ملايين الريالات )</t>
  </si>
  <si>
    <t>أ جمــالي الودائـع</t>
  </si>
  <si>
    <t xml:space="preserve">%الودائع الأجلة  </t>
  </si>
  <si>
    <t> %الودائع الادخارية</t>
  </si>
  <si>
    <t>  % الودائع بالعملات الاجنبية</t>
  </si>
  <si>
    <t>العرض النقدي (السيولة المحلية)</t>
  </si>
  <si>
    <t>نسبة الودائع الآجلة الى السيولة المحلية</t>
  </si>
  <si>
    <t>نسبة الودائع الأد خارية الى السيولة المحلية</t>
  </si>
  <si>
    <t xml:space="preserve">نسبة الودائع بالعملات الاجنبية الى السيولة المحلية </t>
  </si>
  <si>
    <t>العملة خارج المصارف</t>
  </si>
  <si>
    <t>نسبة الودائع الآجلة الى العملة خارج المصارف</t>
  </si>
  <si>
    <t>نسبة الودائع الادخارية الى العملة خارج المصارف</t>
  </si>
  <si>
    <t xml:space="preserve">الودائع الاجلة </t>
  </si>
  <si>
    <t xml:space="preserve">الودائع الادخارية </t>
  </si>
  <si>
    <t> الودائع بالعملات الاجنبية</t>
  </si>
  <si>
    <t>اقتراض القطاع الغيرالحكومي</t>
  </si>
  <si>
    <t xml:space="preserve">نسبة سلفيات القطاع الغيرالحكومي  الى الائتمان المحلي (%) </t>
  </si>
  <si>
    <t xml:space="preserve">اخري </t>
  </si>
  <si>
    <t xml:space="preserve">مؤشرات نقدية تحليلية للفترة ( 2000- 2009)    (ملايين الريالات ) </t>
  </si>
  <si>
    <t xml:space="preserve">الودائع المخصصة </t>
  </si>
  <si>
    <t>ـ</t>
  </si>
  <si>
    <t xml:space="preserve">%الودائع المخصصة </t>
  </si>
  <si>
    <t xml:space="preserve">ودائع الضمان الاجتماعي  </t>
  </si>
  <si>
    <t>المصدر: تقارير البنك المركزي اليمني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</si>
</sst>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5"/>
      <color indexed="9"/>
      <name val="Simplified Arabic"/>
      <family val="2"/>
    </font>
    <font>
      <b/>
      <sz val="14"/>
      <name val="Simplified Arab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center" vertical="center" wrapText="1" readingOrder="1"/>
    </xf>
    <xf numFmtId="0" fontId="4" fillId="3" borderId="0" xfId="0" applyFont="1" applyFill="1"/>
    <xf numFmtId="0" fontId="3" fillId="0" borderId="1" xfId="0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shrinkToFit="1" readingOrder="1"/>
    </xf>
    <xf numFmtId="2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164" fontId="3" fillId="4" borderId="2" xfId="0" applyNumberFormat="1" applyFont="1" applyFill="1" applyBorder="1" applyAlignment="1">
      <alignment horizontal="center" vertical="center" wrapText="1" readingOrder="1"/>
    </xf>
    <xf numFmtId="2" fontId="3" fillId="4" borderId="1" xfId="0" applyNumberFormat="1" applyFont="1" applyFill="1" applyBorder="1" applyAlignment="1">
      <alignment horizontal="center" vertical="center" wrapText="1" readingOrder="1"/>
    </xf>
    <xf numFmtId="2" fontId="3" fillId="4" borderId="2" xfId="0" applyNumberFormat="1" applyFont="1" applyFill="1" applyBorder="1" applyAlignment="1">
      <alignment horizontal="center" vertical="center" wrapText="1" readingOrder="1"/>
    </xf>
    <xf numFmtId="2" fontId="3" fillId="4" borderId="3" xfId="0" applyNumberFormat="1" applyFont="1" applyFill="1" applyBorder="1" applyAlignment="1">
      <alignment horizontal="center" vertical="center" wrapText="1" readingOrder="1"/>
    </xf>
    <xf numFmtId="2" fontId="3" fillId="4" borderId="4" xfId="0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/>
    <xf numFmtId="0" fontId="1" fillId="0" borderId="0" xfId="0" applyFont="1" applyBorder="1"/>
    <xf numFmtId="0" fontId="5" fillId="0" borderId="0" xfId="0" applyFont="1" applyBorder="1"/>
    <xf numFmtId="2" fontId="3" fillId="0" borderId="0" xfId="0" applyNumberFormat="1" applyFont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2" fontId="3" fillId="0" borderId="6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2" fontId="6" fillId="0" borderId="1" xfId="0" applyNumberFormat="1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2" fontId="6" fillId="0" borderId="1" xfId="0" applyNumberFormat="1" applyFont="1" applyFill="1" applyBorder="1" applyAlignment="1">
      <alignment horizontal="center" vertical="center" wrapText="1" readingOrder="1"/>
    </xf>
    <xf numFmtId="2" fontId="6" fillId="0" borderId="7" xfId="0" applyNumberFormat="1" applyFont="1" applyBorder="1" applyAlignment="1">
      <alignment horizontal="center" vertical="center" wrapText="1" readingOrder="1"/>
    </xf>
    <xf numFmtId="2" fontId="6" fillId="0" borderId="6" xfId="0" applyNumberFormat="1" applyFont="1" applyBorder="1" applyAlignment="1">
      <alignment horizontal="center" vertical="center" wrapText="1" readingOrder="1"/>
    </xf>
    <xf numFmtId="2" fontId="6" fillId="0" borderId="3" xfId="0" applyNumberFormat="1" applyFont="1" applyBorder="1" applyAlignment="1">
      <alignment horizontal="center" vertical="center" wrapText="1" readingOrder="1"/>
    </xf>
    <xf numFmtId="2" fontId="6" fillId="4" borderId="3" xfId="0" applyNumberFormat="1" applyFont="1" applyFill="1" applyBorder="1" applyAlignment="1">
      <alignment horizontal="center" vertical="center" wrapText="1" readingOrder="1"/>
    </xf>
    <xf numFmtId="2" fontId="6" fillId="4" borderId="4" xfId="0" applyNumberFormat="1" applyFont="1" applyFill="1" applyBorder="1" applyAlignment="1">
      <alignment horizontal="center" vertical="center" wrapText="1" readingOrder="1"/>
    </xf>
    <xf numFmtId="2" fontId="6" fillId="4" borderId="1" xfId="0" applyNumberFormat="1" applyFont="1" applyFill="1" applyBorder="1" applyAlignment="1">
      <alignment horizontal="center" vertical="center" wrapText="1" readingOrder="1"/>
    </xf>
    <xf numFmtId="2" fontId="6" fillId="4" borderId="2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center" wrapText="1" readingOrder="2"/>
    </xf>
    <xf numFmtId="0" fontId="8" fillId="4" borderId="2" xfId="0" applyFont="1" applyFill="1" applyBorder="1" applyAlignment="1">
      <alignment horizontal="right" vertical="center" wrapText="1" readingOrder="2"/>
    </xf>
    <xf numFmtId="0" fontId="8" fillId="4" borderId="1" xfId="0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right" vertical="center" wrapText="1" readingOrder="1"/>
    </xf>
    <xf numFmtId="0" fontId="8" fillId="4" borderId="1" xfId="0" applyFont="1" applyFill="1" applyBorder="1" applyAlignment="1">
      <alignment horizontal="right" vertical="center" wrapText="1" readingOrder="2"/>
    </xf>
    <xf numFmtId="164" fontId="6" fillId="4" borderId="3" xfId="0" applyNumberFormat="1" applyFont="1" applyFill="1" applyBorder="1" applyAlignment="1">
      <alignment horizontal="center" vertical="center" wrapText="1" readingOrder="1"/>
    </xf>
    <xf numFmtId="164" fontId="6" fillId="0" borderId="3" xfId="0" applyNumberFormat="1" applyFont="1" applyFill="1" applyBorder="1" applyAlignment="1">
      <alignment horizontal="center" vertical="center" shrinkToFit="1" readingOrder="1"/>
    </xf>
    <xf numFmtId="164" fontId="6" fillId="0" borderId="8" xfId="0" applyNumberFormat="1" applyFont="1" applyFill="1" applyBorder="1" applyAlignment="1">
      <alignment horizontal="center" vertical="center" shrinkToFit="1" readingOrder="1"/>
    </xf>
    <xf numFmtId="164" fontId="6" fillId="0" borderId="5" xfId="0" applyNumberFormat="1" applyFont="1" applyFill="1" applyBorder="1" applyAlignment="1">
      <alignment horizontal="center" vertical="center" shrinkToFit="1" readingOrder="1"/>
    </xf>
    <xf numFmtId="164" fontId="6" fillId="0" borderId="9" xfId="0" applyNumberFormat="1" applyFont="1" applyFill="1" applyBorder="1" applyAlignment="1">
      <alignment horizontal="center" vertical="center" shrinkToFit="1" readingOrder="1"/>
    </xf>
    <xf numFmtId="164" fontId="6" fillId="0" borderId="3" xfId="0" applyNumberFormat="1" applyFont="1" applyFill="1" applyBorder="1" applyAlignment="1">
      <alignment horizontal="center" vertical="center" wrapText="1" readingOrder="1"/>
    </xf>
    <xf numFmtId="2" fontId="6" fillId="0" borderId="3" xfId="0" applyNumberFormat="1" applyFont="1" applyFill="1" applyBorder="1" applyAlignment="1">
      <alignment horizontal="center" vertical="center" wrapText="1" readingOrder="1"/>
    </xf>
    <xf numFmtId="2" fontId="6" fillId="0" borderId="4" xfId="0" applyNumberFormat="1" applyFont="1" applyFill="1" applyBorder="1" applyAlignment="1">
      <alignment horizontal="center" vertical="center" wrapText="1" readingOrder="1"/>
    </xf>
    <xf numFmtId="2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7" fillId="5" borderId="11" xfId="0" applyFont="1" applyFill="1" applyBorder="1" applyAlignment="1">
      <alignment horizontal="center" vertical="center" wrapText="1" readingOrder="2"/>
    </xf>
    <xf numFmtId="0" fontId="7" fillId="5" borderId="0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rightToLeft="1" tabSelected="1" view="pageBreakPreview" zoomScale="70" zoomScaleSheetLayoutView="70" workbookViewId="0" topLeftCell="A1">
      <selection activeCell="A21" sqref="A21:L21"/>
    </sheetView>
  </sheetViews>
  <sheetFormatPr defaultColWidth="9.140625" defaultRowHeight="12.75"/>
  <cols>
    <col min="1" max="1" width="39.140625" style="1" customWidth="1"/>
    <col min="2" max="2" width="15.140625" style="1" hidden="1" customWidth="1"/>
    <col min="3" max="3" width="15.140625" style="1" bestFit="1" customWidth="1"/>
    <col min="4" max="4" width="15.00390625" style="1" bestFit="1" customWidth="1"/>
    <col min="5" max="5" width="15.7109375" style="1" bestFit="1" customWidth="1"/>
    <col min="6" max="6" width="15.00390625" style="1" bestFit="1" customWidth="1"/>
    <col min="7" max="7" width="15.421875" style="1" bestFit="1" customWidth="1"/>
    <col min="8" max="8" width="16.57421875" style="0" bestFit="1" customWidth="1"/>
    <col min="9" max="10" width="16.00390625" style="0" bestFit="1" customWidth="1"/>
    <col min="11" max="11" width="13.28125" style="0" customWidth="1"/>
    <col min="12" max="12" width="13.57421875" style="0" customWidth="1"/>
  </cols>
  <sheetData>
    <row r="1" spans="1:12" s="1" customFormat="1" ht="42" customHeight="1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21.75" customHeight="1">
      <c r="A2" s="34" t="s">
        <v>0</v>
      </c>
      <c r="B2" s="3">
        <v>1999</v>
      </c>
      <c r="C2" s="54">
        <v>2000</v>
      </c>
      <c r="D2" s="54">
        <v>2001</v>
      </c>
      <c r="E2" s="54">
        <v>2002</v>
      </c>
      <c r="F2" s="54">
        <v>2003</v>
      </c>
      <c r="G2" s="54">
        <v>2004</v>
      </c>
      <c r="H2" s="54">
        <v>2005</v>
      </c>
      <c r="I2" s="54">
        <v>2006</v>
      </c>
      <c r="J2" s="55">
        <v>2007</v>
      </c>
      <c r="K2" s="55">
        <v>2008</v>
      </c>
      <c r="L2" s="55">
        <v>2009</v>
      </c>
    </row>
    <row r="3" spans="1:12" s="1" customFormat="1" ht="21.75" customHeight="1">
      <c r="A3" s="35" t="s">
        <v>1</v>
      </c>
      <c r="B3" s="4">
        <v>379294.2</v>
      </c>
      <c r="C3" s="23">
        <v>474525.1</v>
      </c>
      <c r="D3" s="23">
        <v>563049.5</v>
      </c>
      <c r="E3" s="23">
        <v>664664.4</v>
      </c>
      <c r="F3" s="23">
        <v>797371.8</v>
      </c>
      <c r="G3" s="24">
        <v>917275.3</v>
      </c>
      <c r="H3" s="24">
        <v>1049508.8</v>
      </c>
      <c r="I3" s="24">
        <v>1351429.8</v>
      </c>
      <c r="J3" s="25">
        <v>1586221.3</v>
      </c>
      <c r="K3" s="25">
        <v>1877477.4</v>
      </c>
      <c r="L3" s="25">
        <v>2075798.7</v>
      </c>
    </row>
    <row r="4" spans="1:12" s="1" customFormat="1" ht="22.5" customHeight="1">
      <c r="A4" s="35" t="s">
        <v>2</v>
      </c>
      <c r="B4" s="5" t="e">
        <f>(B3-#REF!)/#REF!*100</f>
        <v>#REF!</v>
      </c>
      <c r="C4" s="24">
        <f>(C3-B3)/B3*100</f>
        <v>25.107396843927475</v>
      </c>
      <c r="D4" s="24">
        <f aca="true" t="shared" si="0" ref="D4:J4">(D3-C3)/C3*100</f>
        <v>18.655367229257212</v>
      </c>
      <c r="E4" s="24">
        <f t="shared" si="0"/>
        <v>18.047240961940293</v>
      </c>
      <c r="F4" s="24">
        <f t="shared" si="0"/>
        <v>19.96607611299778</v>
      </c>
      <c r="G4" s="24">
        <f t="shared" si="0"/>
        <v>15.037338917679305</v>
      </c>
      <c r="H4" s="24">
        <f t="shared" si="0"/>
        <v>14.415901093161452</v>
      </c>
      <c r="I4" s="24">
        <f t="shared" si="0"/>
        <v>28.767838821361003</v>
      </c>
      <c r="J4" s="25">
        <f t="shared" si="0"/>
        <v>17.373562429953815</v>
      </c>
      <c r="K4" s="25">
        <f aca="true" t="shared" si="1" ref="K4">(K3-J3)/J3*100</f>
        <v>18.36163087710396</v>
      </c>
      <c r="L4" s="25">
        <f aca="true" t="shared" si="2" ref="L4">(L3-K3)/K3*100</f>
        <v>10.56317908274156</v>
      </c>
    </row>
    <row r="5" spans="1:12" s="1" customFormat="1" ht="21.75" customHeight="1">
      <c r="A5" s="35" t="s">
        <v>3</v>
      </c>
      <c r="B5" s="4">
        <v>207196.5</v>
      </c>
      <c r="C5" s="23">
        <v>247248.4</v>
      </c>
      <c r="D5" s="23">
        <v>282683.4</v>
      </c>
      <c r="E5" s="23">
        <v>306449.5</v>
      </c>
      <c r="F5" s="23">
        <v>347465.4</v>
      </c>
      <c r="G5" s="24">
        <v>390541.2</v>
      </c>
      <c r="H5" s="24">
        <v>442463.6</v>
      </c>
      <c r="I5" s="24">
        <v>558460.7</v>
      </c>
      <c r="J5" s="25">
        <v>613748</v>
      </c>
      <c r="K5" s="25">
        <v>680158.5</v>
      </c>
      <c r="L5" s="25">
        <v>758331.4</v>
      </c>
    </row>
    <row r="6" spans="1:12" s="1" customFormat="1" ht="24.75" customHeight="1">
      <c r="A6" s="35" t="s">
        <v>4</v>
      </c>
      <c r="B6" s="5" t="e">
        <f>(B5-#REF!)/#REF!*100</f>
        <v>#REF!</v>
      </c>
      <c r="C6" s="24">
        <f>(C5-B5)/B5*100</f>
        <v>19.33039409449484</v>
      </c>
      <c r="D6" s="24">
        <f aca="true" t="shared" si="3" ref="D6:J6">(D5-C5)/C5*100</f>
        <v>14.331740872741758</v>
      </c>
      <c r="E6" s="24">
        <f t="shared" si="3"/>
        <v>8.407320698703911</v>
      </c>
      <c r="F6" s="24">
        <f t="shared" si="3"/>
        <v>13.38422807020407</v>
      </c>
      <c r="G6" s="24">
        <f t="shared" si="3"/>
        <v>12.397148032581082</v>
      </c>
      <c r="H6" s="24">
        <f t="shared" si="3"/>
        <v>13.294986546873918</v>
      </c>
      <c r="I6" s="24">
        <f t="shared" si="3"/>
        <v>26.216190439168326</v>
      </c>
      <c r="J6" s="25">
        <f t="shared" si="3"/>
        <v>9.899944615619335</v>
      </c>
      <c r="K6" s="25">
        <f aca="true" t="shared" si="4" ref="K6">(K5-J5)/J5*100</f>
        <v>10.820483325403913</v>
      </c>
      <c r="L6" s="25">
        <f aca="true" t="shared" si="5" ref="L6">(L5-K5)/K5*100</f>
        <v>11.493335744536019</v>
      </c>
    </row>
    <row r="7" spans="1:12" s="1" customFormat="1" ht="21.75" customHeight="1">
      <c r="A7" s="35" t="s">
        <v>5</v>
      </c>
      <c r="B7" s="4">
        <v>172097.7</v>
      </c>
      <c r="C7" s="23">
        <v>227276.7</v>
      </c>
      <c r="D7" s="23">
        <v>280366.1</v>
      </c>
      <c r="E7" s="23">
        <v>358214.9</v>
      </c>
      <c r="F7" s="23">
        <v>449906.4</v>
      </c>
      <c r="G7" s="24">
        <v>583625.7</v>
      </c>
      <c r="H7" s="24">
        <v>664817</v>
      </c>
      <c r="I7" s="24">
        <v>855318</v>
      </c>
      <c r="J7" s="25">
        <v>1037589.3</v>
      </c>
      <c r="K7" s="25">
        <v>1197318.9</v>
      </c>
      <c r="L7" s="25">
        <v>1317467.4</v>
      </c>
    </row>
    <row r="8" spans="1:12" s="1" customFormat="1" ht="24" customHeight="1">
      <c r="A8" s="35" t="s">
        <v>2</v>
      </c>
      <c r="B8" s="5" t="e">
        <f>(B7-#REF!)/#REF!*100</f>
        <v>#REF!</v>
      </c>
      <c r="C8" s="24">
        <f>(C7-B7)/B7*100</f>
        <v>32.06260165010921</v>
      </c>
      <c r="D8" s="24">
        <f aca="true" t="shared" si="6" ref="D8:J8">(D7-C7)/C7*100</f>
        <v>23.358927685944035</v>
      </c>
      <c r="E8" s="24">
        <f t="shared" si="6"/>
        <v>27.766837716828125</v>
      </c>
      <c r="F8" s="24">
        <f t="shared" si="6"/>
        <v>25.5967856166787</v>
      </c>
      <c r="G8" s="24">
        <f t="shared" si="6"/>
        <v>29.72158208907451</v>
      </c>
      <c r="H8" s="24">
        <f t="shared" si="6"/>
        <v>13.911536109530484</v>
      </c>
      <c r="I8" s="24">
        <f t="shared" si="6"/>
        <v>28.654652332897623</v>
      </c>
      <c r="J8" s="25">
        <f t="shared" si="6"/>
        <v>21.31035474525265</v>
      </c>
      <c r="K8" s="25">
        <f aca="true" t="shared" si="7" ref="K8">(K7-J7)/J7*100</f>
        <v>15.394299073824284</v>
      </c>
      <c r="L8" s="25">
        <f aca="true" t="shared" si="8" ref="L8">(L7-K7)/K7*100</f>
        <v>10.034795241267803</v>
      </c>
    </row>
    <row r="9" spans="1:12" s="6" customFormat="1" ht="21.75" customHeight="1">
      <c r="A9" s="35" t="s">
        <v>6</v>
      </c>
      <c r="B9" s="7">
        <f aca="true" t="shared" si="9" ref="B9">B11+B13</f>
        <v>237437.4</v>
      </c>
      <c r="C9" s="26">
        <f>C11+C13+C15</f>
        <v>-12788.200000000012</v>
      </c>
      <c r="D9" s="26">
        <f aca="true" t="shared" si="10" ref="D9:L9">D11+D13+D15</f>
        <v>-89033.59999999999</v>
      </c>
      <c r="E9" s="26">
        <f t="shared" si="10"/>
        <v>-173584.40000000002</v>
      </c>
      <c r="F9" s="26">
        <f t="shared" si="10"/>
        <v>-174122.5</v>
      </c>
      <c r="G9" s="26">
        <f t="shared" si="10"/>
        <v>-200327.2</v>
      </c>
      <c r="H9" s="26">
        <f t="shared" si="10"/>
        <v>-221880.80000000002</v>
      </c>
      <c r="I9" s="26">
        <f t="shared" si="10"/>
        <v>-261289.4</v>
      </c>
      <c r="J9" s="26">
        <f t="shared" si="10"/>
        <v>-82506.90000000002</v>
      </c>
      <c r="K9" s="26">
        <f t="shared" si="10"/>
        <v>20499.099999999977</v>
      </c>
      <c r="L9" s="26">
        <f t="shared" si="10"/>
        <v>284037.6</v>
      </c>
    </row>
    <row r="10" spans="1:12" s="6" customFormat="1" ht="17.25" customHeight="1">
      <c r="A10" s="35" t="s">
        <v>2</v>
      </c>
      <c r="B10" s="5" t="e">
        <f>(B9-#REF!)/#REF!*100</f>
        <v>#REF!</v>
      </c>
      <c r="C10" s="24">
        <f>(C9-B9)/B9*100</f>
        <v>-105.38592487956826</v>
      </c>
      <c r="D10" s="24">
        <f aca="true" t="shared" si="11" ref="D10">(D9-C9)/C9*100</f>
        <v>596.2168248854406</v>
      </c>
      <c r="E10" s="24">
        <f aca="true" t="shared" si="12" ref="E10:J10">(E9-D9)/D9*100</f>
        <v>94.96504690364091</v>
      </c>
      <c r="F10" s="24">
        <f t="shared" si="12"/>
        <v>0.3099932943282787</v>
      </c>
      <c r="G10" s="24">
        <f t="shared" si="12"/>
        <v>15.049577165501308</v>
      </c>
      <c r="H10" s="24">
        <f t="shared" si="12"/>
        <v>10.759197952150284</v>
      </c>
      <c r="I10" s="24">
        <f t="shared" si="12"/>
        <v>17.76115824352534</v>
      </c>
      <c r="J10" s="25">
        <f t="shared" si="12"/>
        <v>-68.42317369169969</v>
      </c>
      <c r="K10" s="25">
        <f aca="true" t="shared" si="13" ref="K10">(K9-J9)/J9*100</f>
        <v>-124.84531596751299</v>
      </c>
      <c r="L10" s="25">
        <f aca="true" t="shared" si="14" ref="L10">(L9-K9)/K9*100</f>
        <v>1285.6100999556093</v>
      </c>
    </row>
    <row r="11" spans="1:12" s="6" customFormat="1" ht="18.75" customHeight="1">
      <c r="A11" s="35" t="s">
        <v>7</v>
      </c>
      <c r="B11" s="5">
        <v>173467.9</v>
      </c>
      <c r="C11" s="24">
        <v>1331.4</v>
      </c>
      <c r="D11" s="24">
        <v>-49654.3</v>
      </c>
      <c r="E11" s="24">
        <v>-119448.3</v>
      </c>
      <c r="F11" s="24">
        <v>-45626.8</v>
      </c>
      <c r="G11" s="24">
        <v>-64839.3</v>
      </c>
      <c r="H11" s="24">
        <v>-92715.4</v>
      </c>
      <c r="I11" s="24">
        <v>-88824.6</v>
      </c>
      <c r="J11" s="25">
        <v>66936.4</v>
      </c>
      <c r="K11" s="25">
        <v>94090.2</v>
      </c>
      <c r="L11" s="25">
        <v>532915.7</v>
      </c>
    </row>
    <row r="12" spans="1:12" s="6" customFormat="1" ht="24" customHeight="1">
      <c r="A12" s="35" t="s">
        <v>8</v>
      </c>
      <c r="B12" s="5" t="e">
        <f>(B11-#REF!)/#REF!*100</f>
        <v>#REF!</v>
      </c>
      <c r="C12" s="24">
        <f>(C11-B11)/B11*100</f>
        <v>-99.23248047621492</v>
      </c>
      <c r="D12" s="24">
        <f aca="true" t="shared" si="15" ref="D12:I12">(D11-C11)/C11*100</f>
        <v>-3829.480246357218</v>
      </c>
      <c r="E12" s="24">
        <f t="shared" si="15"/>
        <v>140.55983066924716</v>
      </c>
      <c r="F12" s="24">
        <f t="shared" si="15"/>
        <v>-61.80205159889257</v>
      </c>
      <c r="G12" s="24">
        <f t="shared" si="15"/>
        <v>42.107927796821166</v>
      </c>
      <c r="H12" s="24">
        <f t="shared" si="15"/>
        <v>42.99259862459957</v>
      </c>
      <c r="I12" s="24">
        <f t="shared" si="15"/>
        <v>-4.196498100639149</v>
      </c>
      <c r="J12" s="24">
        <f aca="true" t="shared" si="16" ref="J12">(J11-I11)/I11*100</f>
        <v>-175.35795263924632</v>
      </c>
      <c r="K12" s="24">
        <f aca="true" t="shared" si="17" ref="K12">(K11-J11)/J11*100</f>
        <v>40.566567667218436</v>
      </c>
      <c r="L12" s="24">
        <f aca="true" t="shared" si="18" ref="L12">(L11-K11)/K11*100</f>
        <v>466.38810418088167</v>
      </c>
    </row>
    <row r="13" spans="1:12" s="6" customFormat="1" ht="21.75" customHeight="1">
      <c r="A13" s="35" t="s">
        <v>25</v>
      </c>
      <c r="B13" s="5">
        <v>63969.5</v>
      </c>
      <c r="C13" s="24">
        <v>76220.9</v>
      </c>
      <c r="D13" s="24">
        <v>95991.5</v>
      </c>
      <c r="E13" s="24">
        <v>110014.6</v>
      </c>
      <c r="F13" s="24">
        <v>138855.9</v>
      </c>
      <c r="G13" s="24">
        <v>185553.8</v>
      </c>
      <c r="H13" s="24">
        <v>225826.5</v>
      </c>
      <c r="I13" s="24">
        <v>269181.5</v>
      </c>
      <c r="J13" s="25">
        <v>374697.8</v>
      </c>
      <c r="K13" s="25">
        <v>511163.4</v>
      </c>
      <c r="L13" s="25">
        <v>499629.8</v>
      </c>
    </row>
    <row r="14" spans="1:12" s="1" customFormat="1" ht="24" customHeight="1">
      <c r="A14" s="35" t="s">
        <v>2</v>
      </c>
      <c r="B14" s="5" t="e">
        <f>(B13-#REF!)/#REF!*100</f>
        <v>#REF!</v>
      </c>
      <c r="C14" s="24">
        <f>(C13-B13)/B13*100</f>
        <v>19.15193959621381</v>
      </c>
      <c r="D14" s="24">
        <f aca="true" t="shared" si="19" ref="D14:J14">(D13-C13)/C13*100</f>
        <v>25.938554910792195</v>
      </c>
      <c r="E14" s="24">
        <f t="shared" si="19"/>
        <v>14.608689311032755</v>
      </c>
      <c r="F14" s="24">
        <f t="shared" si="19"/>
        <v>26.215884073568407</v>
      </c>
      <c r="G14" s="24">
        <f t="shared" si="19"/>
        <v>33.63047591063829</v>
      </c>
      <c r="H14" s="24">
        <f t="shared" si="19"/>
        <v>21.704055643161183</v>
      </c>
      <c r="I14" s="24">
        <f t="shared" si="19"/>
        <v>19.19836688785417</v>
      </c>
      <c r="J14" s="27">
        <f t="shared" si="19"/>
        <v>39.198941977810506</v>
      </c>
      <c r="K14" s="27">
        <f aca="true" t="shared" si="20" ref="K14">(K13-J13)/J13*100</f>
        <v>36.420176472880286</v>
      </c>
      <c r="L14" s="27">
        <f aca="true" t="shared" si="21" ref="L14">(L13-K13)/K13*100</f>
        <v>-2.2563430793362818</v>
      </c>
    </row>
    <row r="15" spans="1:12" s="1" customFormat="1" ht="24" customHeight="1">
      <c r="A15" s="35" t="s">
        <v>27</v>
      </c>
      <c r="B15" s="22"/>
      <c r="C15" s="28">
        <v>-90340.5</v>
      </c>
      <c r="D15" s="28">
        <v>-135370.8</v>
      </c>
      <c r="E15" s="28">
        <v>-164150.7</v>
      </c>
      <c r="F15" s="24">
        <v>-267351.6</v>
      </c>
      <c r="G15" s="24">
        <v>-321041.7</v>
      </c>
      <c r="H15" s="24">
        <v>-354991.9</v>
      </c>
      <c r="I15" s="25">
        <v>-441646.3</v>
      </c>
      <c r="J15" s="29">
        <v>-524141.1</v>
      </c>
      <c r="K15" s="29">
        <v>-584754.5</v>
      </c>
      <c r="L15" s="29">
        <v>-748507.9</v>
      </c>
    </row>
    <row r="16" spans="1:12" s="1" customFormat="1" ht="32.25" customHeight="1">
      <c r="A16" s="36" t="s">
        <v>9</v>
      </c>
      <c r="B16" s="15">
        <f aca="true" t="shared" si="22" ref="B16">B11/B9*100</f>
        <v>73.05837243837743</v>
      </c>
      <c r="C16" s="15">
        <f aca="true" t="shared" si="23" ref="C16:J16">C11/C9*100</f>
        <v>-10.411160288390851</v>
      </c>
      <c r="D16" s="15">
        <f t="shared" si="23"/>
        <v>55.77029346224348</v>
      </c>
      <c r="E16" s="15">
        <f t="shared" si="23"/>
        <v>68.81280806339738</v>
      </c>
      <c r="F16" s="16">
        <f t="shared" si="23"/>
        <v>26.203850737268304</v>
      </c>
      <c r="G16" s="13">
        <f t="shared" si="23"/>
        <v>32.36669808193795</v>
      </c>
      <c r="H16" s="13">
        <f t="shared" si="23"/>
        <v>41.78613021045533</v>
      </c>
      <c r="I16" s="13">
        <f t="shared" si="23"/>
        <v>33.99472003073987</v>
      </c>
      <c r="J16" s="14">
        <f t="shared" si="23"/>
        <v>-81.12824503162763</v>
      </c>
      <c r="K16" s="14">
        <f aca="true" t="shared" si="24" ref="K16:L16">K11/K9*100</f>
        <v>458.99673644208826</v>
      </c>
      <c r="L16" s="14">
        <f t="shared" si="24"/>
        <v>187.62153320546292</v>
      </c>
    </row>
    <row r="17" spans="1:12" s="1" customFormat="1" ht="18.75" customHeight="1">
      <c r="A17" s="36" t="s">
        <v>26</v>
      </c>
      <c r="B17" s="15">
        <f aca="true" t="shared" si="25" ref="B17">B13/B9*100</f>
        <v>26.94162756162256</v>
      </c>
      <c r="C17" s="15">
        <f aca="true" t="shared" si="26" ref="C17:J17">C13/C9*100</f>
        <v>-596.0252420199865</v>
      </c>
      <c r="D17" s="15">
        <f t="shared" si="26"/>
        <v>-107.8149148186752</v>
      </c>
      <c r="E17" s="15">
        <f t="shared" si="26"/>
        <v>-63.37816071029424</v>
      </c>
      <c r="F17" s="16">
        <f t="shared" si="26"/>
        <v>-79.74609829286852</v>
      </c>
      <c r="G17" s="13">
        <f t="shared" si="26"/>
        <v>-92.62536490301865</v>
      </c>
      <c r="H17" s="13">
        <f t="shared" si="26"/>
        <v>-101.77829717578086</v>
      </c>
      <c r="I17" s="13">
        <f t="shared" si="26"/>
        <v>-103.0204439981109</v>
      </c>
      <c r="J17" s="14">
        <f t="shared" si="26"/>
        <v>-454.1411687992154</v>
      </c>
      <c r="K17" s="14">
        <f aca="true" t="shared" si="27" ref="K17:L17">K13/K9*100</f>
        <v>2493.589474659866</v>
      </c>
      <c r="L17" s="14">
        <f t="shared" si="27"/>
        <v>175.90269738935973</v>
      </c>
    </row>
    <row r="18" spans="3:5" s="1" customFormat="1" ht="11.25" customHeight="1">
      <c r="C18" s="20"/>
      <c r="D18" s="20"/>
      <c r="E18" s="20"/>
    </row>
    <row r="19" spans="3:7" s="1" customFormat="1" ht="39" customHeight="1">
      <c r="C19" s="18"/>
      <c r="D19" s="19"/>
      <c r="E19" s="18"/>
      <c r="G19" s="17"/>
    </row>
    <row r="20" s="1" customFormat="1" ht="11.25" customHeight="1"/>
    <row r="21" spans="1:12" s="1" customFormat="1" ht="44.25" customHeight="1">
      <c r="A21" s="58" t="s">
        <v>10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s="1" customFormat="1" ht="21.75" customHeight="1">
      <c r="A22" s="34" t="s">
        <v>0</v>
      </c>
      <c r="B22" s="21">
        <v>1999</v>
      </c>
      <c r="C22" s="53">
        <v>2000</v>
      </c>
      <c r="D22" s="53">
        <v>2001</v>
      </c>
      <c r="E22" s="53">
        <v>2002</v>
      </c>
      <c r="F22" s="53">
        <v>2003</v>
      </c>
      <c r="G22" s="53">
        <v>2004</v>
      </c>
      <c r="H22" s="53">
        <v>2005</v>
      </c>
      <c r="I22" s="53">
        <v>2006</v>
      </c>
      <c r="J22" s="53">
        <v>2007</v>
      </c>
      <c r="K22" s="53">
        <v>2008</v>
      </c>
      <c r="L22" s="53">
        <v>2009</v>
      </c>
    </row>
    <row r="23" spans="1:12" s="6" customFormat="1" ht="21.75" customHeight="1">
      <c r="A23" s="37" t="s">
        <v>11</v>
      </c>
      <c r="B23" s="12">
        <v>212370.5</v>
      </c>
      <c r="C23" s="40">
        <v>227276.7</v>
      </c>
      <c r="D23" s="40">
        <v>280366.1</v>
      </c>
      <c r="E23" s="40">
        <v>358214.9</v>
      </c>
      <c r="F23" s="40">
        <v>449906.4</v>
      </c>
      <c r="G23" s="40">
        <v>526734.1</v>
      </c>
      <c r="H23" s="40">
        <v>607045.2</v>
      </c>
      <c r="I23" s="40">
        <v>855318</v>
      </c>
      <c r="J23" s="40">
        <v>1037589.3</v>
      </c>
      <c r="K23" s="40">
        <v>1197318.8</v>
      </c>
      <c r="L23" s="40">
        <v>1317467.3</v>
      </c>
    </row>
    <row r="24" spans="1:12" s="6" customFormat="1" ht="21.75" customHeight="1">
      <c r="A24" s="38" t="s">
        <v>22</v>
      </c>
      <c r="B24" s="9">
        <v>30563.9</v>
      </c>
      <c r="C24" s="41">
        <v>41781.5</v>
      </c>
      <c r="D24" s="42">
        <v>50319.9</v>
      </c>
      <c r="E24" s="43">
        <v>78491.5</v>
      </c>
      <c r="F24" s="44">
        <v>106947.2</v>
      </c>
      <c r="G24" s="45">
        <v>148234.4</v>
      </c>
      <c r="H24" s="45">
        <v>151588.6</v>
      </c>
      <c r="I24" s="45">
        <v>191255.5</v>
      </c>
      <c r="J24" s="45">
        <v>283203.4</v>
      </c>
      <c r="K24" s="45">
        <v>388776.3</v>
      </c>
      <c r="L24" s="45">
        <v>425694.4</v>
      </c>
    </row>
    <row r="25" spans="1:12" s="6" customFormat="1" ht="21.75" customHeight="1">
      <c r="A25" s="38" t="s">
        <v>12</v>
      </c>
      <c r="B25" s="10">
        <f aca="true" t="shared" si="28" ref="B25:L25">B24/B23*100</f>
        <v>14.391782286146146</v>
      </c>
      <c r="C25" s="46">
        <f t="shared" si="28"/>
        <v>18.383538655744296</v>
      </c>
      <c r="D25" s="47">
        <f t="shared" si="28"/>
        <v>17.947925943971114</v>
      </c>
      <c r="E25" s="26">
        <f t="shared" si="28"/>
        <v>21.911846771309623</v>
      </c>
      <c r="F25" s="48">
        <f t="shared" si="28"/>
        <v>23.770988810116947</v>
      </c>
      <c r="G25" s="46">
        <f t="shared" si="28"/>
        <v>28.142168885591424</v>
      </c>
      <c r="H25" s="46">
        <f t="shared" si="28"/>
        <v>24.971550718134335</v>
      </c>
      <c r="I25" s="45">
        <f t="shared" si="28"/>
        <v>22.360747698516807</v>
      </c>
      <c r="J25" s="45">
        <f t="shared" si="28"/>
        <v>27.29436396462454</v>
      </c>
      <c r="K25" s="45">
        <f t="shared" si="28"/>
        <v>32.47057508827223</v>
      </c>
      <c r="L25" s="45">
        <f t="shared" si="28"/>
        <v>32.311572363124306</v>
      </c>
    </row>
    <row r="26" spans="1:12" s="6" customFormat="1" ht="21.75" customHeight="1">
      <c r="A26" s="38" t="s">
        <v>23</v>
      </c>
      <c r="B26" s="9">
        <v>25681.2</v>
      </c>
      <c r="C26" s="41">
        <v>34651.8</v>
      </c>
      <c r="D26" s="42">
        <v>40952.1</v>
      </c>
      <c r="E26" s="43">
        <v>51581.5</v>
      </c>
      <c r="F26" s="44">
        <v>59572.5</v>
      </c>
      <c r="G26" s="46">
        <v>72775.3</v>
      </c>
      <c r="H26" s="46">
        <v>78634</v>
      </c>
      <c r="I26" s="45">
        <v>92611.2</v>
      </c>
      <c r="J26" s="45">
        <v>103705.2</v>
      </c>
      <c r="K26" s="45">
        <v>113635.9</v>
      </c>
      <c r="L26" s="45">
        <v>123124.4</v>
      </c>
    </row>
    <row r="27" spans="1:12" s="1" customFormat="1" ht="21.75" customHeight="1">
      <c r="A27" s="38" t="s">
        <v>13</v>
      </c>
      <c r="B27" s="10">
        <f aca="true" t="shared" si="29" ref="B27:L27">B26/B23*100</f>
        <v>12.092639985308693</v>
      </c>
      <c r="C27" s="46">
        <f t="shared" si="29"/>
        <v>15.246525490734422</v>
      </c>
      <c r="D27" s="47">
        <f t="shared" si="29"/>
        <v>14.606651802767882</v>
      </c>
      <c r="E27" s="26">
        <f t="shared" si="29"/>
        <v>14.399596443364024</v>
      </c>
      <c r="F27" s="48">
        <f t="shared" si="29"/>
        <v>13.241087479529073</v>
      </c>
      <c r="G27" s="46">
        <f t="shared" si="29"/>
        <v>13.8163259223202</v>
      </c>
      <c r="H27" s="46">
        <f t="shared" si="29"/>
        <v>12.953565895916814</v>
      </c>
      <c r="I27" s="45">
        <f t="shared" si="29"/>
        <v>10.827692156601405</v>
      </c>
      <c r="J27" s="45">
        <f t="shared" si="29"/>
        <v>9.99482165053167</v>
      </c>
      <c r="K27" s="45">
        <f t="shared" si="29"/>
        <v>9.49086408732578</v>
      </c>
      <c r="L27" s="45">
        <f t="shared" si="29"/>
        <v>9.345537456603287</v>
      </c>
    </row>
    <row r="28" spans="1:12" s="1" customFormat="1" ht="21.75" customHeight="1">
      <c r="A28" s="38" t="s">
        <v>24</v>
      </c>
      <c r="B28" s="9">
        <v>111667.6</v>
      </c>
      <c r="C28" s="41">
        <v>146151.1</v>
      </c>
      <c r="D28" s="42">
        <v>184030.3</v>
      </c>
      <c r="E28" s="43">
        <v>219108.4</v>
      </c>
      <c r="F28" s="44">
        <v>270477.7</v>
      </c>
      <c r="G28" s="46">
        <v>287229.8</v>
      </c>
      <c r="H28" s="46">
        <v>355514</v>
      </c>
      <c r="I28" s="45">
        <v>454208.5</v>
      </c>
      <c r="J28" s="45">
        <v>516283.8</v>
      </c>
      <c r="K28" s="45">
        <v>534971.2</v>
      </c>
      <c r="L28" s="45">
        <v>630035.2</v>
      </c>
    </row>
    <row r="29" spans="1:12" s="1" customFormat="1" ht="21.75" customHeight="1">
      <c r="A29" s="38" t="s">
        <v>14</v>
      </c>
      <c r="B29" s="10">
        <f aca="true" t="shared" si="30" ref="B29:L29">B28/B23*100</f>
        <v>52.58150260982576</v>
      </c>
      <c r="C29" s="46">
        <f t="shared" si="30"/>
        <v>64.3053599423082</v>
      </c>
      <c r="D29" s="47">
        <f t="shared" si="30"/>
        <v>65.63928377931569</v>
      </c>
      <c r="E29" s="26">
        <f t="shared" si="30"/>
        <v>61.16674655353531</v>
      </c>
      <c r="F29" s="48">
        <f t="shared" si="30"/>
        <v>60.11866023688482</v>
      </c>
      <c r="G29" s="46">
        <f t="shared" si="30"/>
        <v>54.53032184550042</v>
      </c>
      <c r="H29" s="46">
        <f t="shared" si="30"/>
        <v>58.564667013263595</v>
      </c>
      <c r="I29" s="45">
        <f t="shared" si="30"/>
        <v>53.10405018952016</v>
      </c>
      <c r="J29" s="45">
        <f t="shared" si="30"/>
        <v>49.75801118997661</v>
      </c>
      <c r="K29" s="45">
        <f t="shared" si="30"/>
        <v>44.680765056056906</v>
      </c>
      <c r="L29" s="45">
        <f t="shared" si="30"/>
        <v>47.82169546067671</v>
      </c>
    </row>
    <row r="30" spans="1:12" s="1" customFormat="1" ht="21.75" customHeight="1">
      <c r="A30" s="38" t="s">
        <v>29</v>
      </c>
      <c r="B30" s="10"/>
      <c r="C30" s="46">
        <v>4692.3</v>
      </c>
      <c r="D30" s="47">
        <v>5063.8</v>
      </c>
      <c r="E30" s="26">
        <v>9033.5</v>
      </c>
      <c r="F30" s="48">
        <v>12909</v>
      </c>
      <c r="G30" s="46">
        <v>18494.6</v>
      </c>
      <c r="H30" s="46">
        <v>21308.6</v>
      </c>
      <c r="I30" s="45">
        <v>54893.9</v>
      </c>
      <c r="J30" s="45">
        <v>69280.9</v>
      </c>
      <c r="K30" s="26">
        <v>92822.2</v>
      </c>
      <c r="L30" s="26">
        <v>62583.7</v>
      </c>
    </row>
    <row r="31" spans="1:12" s="1" customFormat="1" ht="21.75" customHeight="1">
      <c r="A31" s="38" t="s">
        <v>31</v>
      </c>
      <c r="B31" s="10"/>
      <c r="C31" s="46">
        <f>C30/C23*100</f>
        <v>2.064575911213072</v>
      </c>
      <c r="D31" s="46">
        <f aca="true" t="shared" si="31" ref="D31:H31">D30/D23*100</f>
        <v>1.8061384739453168</v>
      </c>
      <c r="E31" s="46">
        <f t="shared" si="31"/>
        <v>2.521810231791028</v>
      </c>
      <c r="F31" s="46">
        <f t="shared" si="31"/>
        <v>2.869263473469148</v>
      </c>
      <c r="G31" s="46">
        <f t="shared" si="31"/>
        <v>3.511183346587965</v>
      </c>
      <c r="H31" s="46">
        <f t="shared" si="31"/>
        <v>3.5102163726852633</v>
      </c>
      <c r="I31" s="46">
        <f aca="true" t="shared" si="32" ref="I31">I30/I23*100</f>
        <v>6.417952153468066</v>
      </c>
      <c r="J31" s="46">
        <f aca="true" t="shared" si="33" ref="J31">J30/J23*100</f>
        <v>6.677102394945668</v>
      </c>
      <c r="K31" s="46">
        <f aca="true" t="shared" si="34" ref="K31">K30/K23*100</f>
        <v>7.752505013702282</v>
      </c>
      <c r="L31" s="46">
        <f aca="true" t="shared" si="35" ref="L31">L30/L23*100</f>
        <v>4.750303859534123</v>
      </c>
    </row>
    <row r="32" spans="1:12" s="1" customFormat="1" ht="21.75" customHeight="1">
      <c r="A32" s="38" t="s">
        <v>32</v>
      </c>
      <c r="B32" s="10"/>
      <c r="C32" s="46" t="s">
        <v>30</v>
      </c>
      <c r="D32" s="46" t="s">
        <v>30</v>
      </c>
      <c r="E32" s="46" t="s">
        <v>30</v>
      </c>
      <c r="F32" s="46" t="s">
        <v>30</v>
      </c>
      <c r="G32" s="46" t="s">
        <v>30</v>
      </c>
      <c r="H32" s="46" t="s">
        <v>30</v>
      </c>
      <c r="I32" s="45">
        <v>62348.9</v>
      </c>
      <c r="J32" s="45">
        <v>65116</v>
      </c>
      <c r="K32" s="26">
        <v>67113.3</v>
      </c>
      <c r="L32" s="26">
        <v>79086.1</v>
      </c>
    </row>
    <row r="33" spans="1:12" s="1" customFormat="1" ht="21.75" customHeight="1">
      <c r="A33" s="35" t="s">
        <v>15</v>
      </c>
      <c r="B33" s="8">
        <v>379294.2</v>
      </c>
      <c r="C33" s="49">
        <v>474525.1</v>
      </c>
      <c r="D33" s="50">
        <v>563049.5</v>
      </c>
      <c r="E33" s="51">
        <v>664664.4</v>
      </c>
      <c r="F33" s="52">
        <v>797371.8</v>
      </c>
      <c r="G33" s="49">
        <v>917275.3</v>
      </c>
      <c r="H33" s="49">
        <v>1049508.8</v>
      </c>
      <c r="I33" s="45">
        <v>1413778.7</v>
      </c>
      <c r="J33" s="45">
        <v>1651337.3</v>
      </c>
      <c r="K33" s="45">
        <v>1877477.3</v>
      </c>
      <c r="L33" s="45">
        <v>2075798.7</v>
      </c>
    </row>
    <row r="34" spans="1:12" s="1" customFormat="1" ht="21.75" customHeight="1">
      <c r="A34" s="35" t="s">
        <v>16</v>
      </c>
      <c r="B34" s="10">
        <f aca="true" t="shared" si="36" ref="B34:J34">B24/B33*100</f>
        <v>8.058098436517088</v>
      </c>
      <c r="C34" s="46">
        <f t="shared" si="36"/>
        <v>8.804908317810797</v>
      </c>
      <c r="D34" s="47">
        <f t="shared" si="36"/>
        <v>8.93702951516696</v>
      </c>
      <c r="E34" s="26">
        <f t="shared" si="36"/>
        <v>11.80919272944361</v>
      </c>
      <c r="F34" s="48">
        <f t="shared" si="36"/>
        <v>13.412463295040029</v>
      </c>
      <c r="G34" s="46">
        <f t="shared" si="36"/>
        <v>16.160295605910243</v>
      </c>
      <c r="H34" s="46">
        <f t="shared" si="36"/>
        <v>14.443766455317</v>
      </c>
      <c r="I34" s="45">
        <f t="shared" si="36"/>
        <v>13.52796586905716</v>
      </c>
      <c r="J34" s="45">
        <f t="shared" si="36"/>
        <v>17.149942655567703</v>
      </c>
      <c r="K34" s="45">
        <f aca="true" t="shared" si="37" ref="K34:L34">K24/K33*100</f>
        <v>20.707376861493877</v>
      </c>
      <c r="L34" s="45">
        <f t="shared" si="37"/>
        <v>20.50749911347377</v>
      </c>
    </row>
    <row r="35" spans="1:12" s="1" customFormat="1" ht="21.75" customHeight="1">
      <c r="A35" s="35" t="s">
        <v>17</v>
      </c>
      <c r="B35" s="10">
        <f aca="true" t="shared" si="38" ref="B35:J35">B26/B33*100</f>
        <v>6.770786371107178</v>
      </c>
      <c r="C35" s="46">
        <f t="shared" si="38"/>
        <v>7.302416668791599</v>
      </c>
      <c r="D35" s="47">
        <f t="shared" si="38"/>
        <v>7.2732681584834005</v>
      </c>
      <c r="E35" s="26">
        <f t="shared" si="38"/>
        <v>7.760532984766447</v>
      </c>
      <c r="F35" s="48">
        <f t="shared" si="38"/>
        <v>7.471106954121026</v>
      </c>
      <c r="G35" s="46">
        <f t="shared" si="38"/>
        <v>7.933855844586679</v>
      </c>
      <c r="H35" s="46">
        <f t="shared" si="38"/>
        <v>7.492457423892014</v>
      </c>
      <c r="I35" s="45">
        <f t="shared" si="38"/>
        <v>6.5506150290706735</v>
      </c>
      <c r="J35" s="45">
        <f t="shared" si="38"/>
        <v>6.28007373175668</v>
      </c>
      <c r="K35" s="45">
        <f aca="true" t="shared" si="39" ref="K35:L35">K26/K33*100</f>
        <v>6.052584497293256</v>
      </c>
      <c r="L35" s="45">
        <f t="shared" si="39"/>
        <v>5.931422926510167</v>
      </c>
    </row>
    <row r="36" spans="1:12" s="1" customFormat="1" ht="19.5" customHeight="1">
      <c r="A36" s="35" t="s">
        <v>18</v>
      </c>
      <c r="B36" s="10">
        <f aca="true" t="shared" si="40" ref="B36:J36">B28/B33*100</f>
        <v>29.44089311146862</v>
      </c>
      <c r="C36" s="46">
        <f t="shared" si="40"/>
        <v>30.799445593078218</v>
      </c>
      <c r="D36" s="47">
        <f t="shared" si="40"/>
        <v>32.684568585888094</v>
      </c>
      <c r="E36" s="26">
        <f t="shared" si="40"/>
        <v>32.96526788556751</v>
      </c>
      <c r="F36" s="48">
        <f t="shared" si="40"/>
        <v>33.921151964491344</v>
      </c>
      <c r="G36" s="46">
        <f t="shared" si="40"/>
        <v>31.313369061611052</v>
      </c>
      <c r="H36" s="46">
        <f t="shared" si="40"/>
        <v>33.87432292135139</v>
      </c>
      <c r="I36" s="45">
        <f t="shared" si="40"/>
        <v>32.12726998928475</v>
      </c>
      <c r="J36" s="45">
        <f t="shared" si="40"/>
        <v>31.26458779802285</v>
      </c>
      <c r="K36" s="45">
        <f aca="true" t="shared" si="41" ref="K36:L36">K28/K33*100</f>
        <v>28.49415010237407</v>
      </c>
      <c r="L36" s="45">
        <f t="shared" si="41"/>
        <v>30.35145941656096</v>
      </c>
    </row>
    <row r="37" spans="1:12" s="1" customFormat="1" ht="21.75" customHeight="1">
      <c r="A37" s="35" t="s">
        <v>19</v>
      </c>
      <c r="B37" s="11">
        <v>166923.7</v>
      </c>
      <c r="C37" s="49">
        <v>197122.5</v>
      </c>
      <c r="D37" s="50">
        <v>212794.8</v>
      </c>
      <c r="E37" s="51">
        <v>239329.3</v>
      </c>
      <c r="F37" s="52">
        <v>268812.5</v>
      </c>
      <c r="G37" s="49">
        <v>297938.8</v>
      </c>
      <c r="H37" s="49">
        <v>330619.5</v>
      </c>
      <c r="I37" s="45">
        <v>412519.6</v>
      </c>
      <c r="J37" s="45">
        <v>425840.3</v>
      </c>
      <c r="K37" s="45">
        <v>472225.2</v>
      </c>
      <c r="L37" s="45">
        <v>532322.8</v>
      </c>
    </row>
    <row r="38" spans="1:12" s="1" customFormat="1" ht="21.75" customHeight="1">
      <c r="A38" s="39" t="s">
        <v>20</v>
      </c>
      <c r="B38" s="14">
        <f aca="true" t="shared" si="42" ref="B38:J38">B24/B37*100</f>
        <v>18.310102160448157</v>
      </c>
      <c r="C38" s="30">
        <f t="shared" si="42"/>
        <v>21.195703179494984</v>
      </c>
      <c r="D38" s="31">
        <f t="shared" si="42"/>
        <v>23.64714739269945</v>
      </c>
      <c r="E38" s="32">
        <f t="shared" si="42"/>
        <v>32.79644406263671</v>
      </c>
      <c r="F38" s="33">
        <f t="shared" si="42"/>
        <v>39.785054638456174</v>
      </c>
      <c r="G38" s="30">
        <f t="shared" si="42"/>
        <v>49.753305041169526</v>
      </c>
      <c r="H38" s="30">
        <f t="shared" si="42"/>
        <v>45.849866689653815</v>
      </c>
      <c r="I38" s="30">
        <f t="shared" si="42"/>
        <v>46.36276676308229</v>
      </c>
      <c r="J38" s="30">
        <f t="shared" si="42"/>
        <v>66.50460278184099</v>
      </c>
      <c r="K38" s="30">
        <f aca="true" t="shared" si="43" ref="K38:L38">K24/K37*100</f>
        <v>82.32857966919173</v>
      </c>
      <c r="L38" s="30">
        <f t="shared" si="43"/>
        <v>79.96922168278346</v>
      </c>
    </row>
    <row r="39" spans="1:12" s="1" customFormat="1" ht="21.75" customHeight="1">
      <c r="A39" s="39" t="s">
        <v>21</v>
      </c>
      <c r="B39" s="14">
        <f aca="true" t="shared" si="44" ref="B39:J39">B26/B37*100</f>
        <v>15.384993263389202</v>
      </c>
      <c r="C39" s="30">
        <f t="shared" si="44"/>
        <v>17.578815203743865</v>
      </c>
      <c r="D39" s="31">
        <f t="shared" si="44"/>
        <v>19.244878164316045</v>
      </c>
      <c r="E39" s="32">
        <f t="shared" si="44"/>
        <v>21.55252198539836</v>
      </c>
      <c r="F39" s="33">
        <f t="shared" si="44"/>
        <v>22.161357823761914</v>
      </c>
      <c r="G39" s="30">
        <f t="shared" si="44"/>
        <v>24.426258010034278</v>
      </c>
      <c r="H39" s="30">
        <f t="shared" si="44"/>
        <v>23.78383610162135</v>
      </c>
      <c r="I39" s="30">
        <f t="shared" si="44"/>
        <v>22.450133278515736</v>
      </c>
      <c r="J39" s="30">
        <f t="shared" si="44"/>
        <v>24.353073206082186</v>
      </c>
      <c r="K39" s="30">
        <f aca="true" t="shared" si="45" ref="K39:L39">K26/K37*100</f>
        <v>24.06392119692045</v>
      </c>
      <c r="L39" s="30">
        <f t="shared" si="45"/>
        <v>23.129649904155897</v>
      </c>
    </row>
    <row r="40" spans="1:7" s="1" customFormat="1" ht="21.75" customHeight="1">
      <c r="A40" s="56" t="s">
        <v>33</v>
      </c>
      <c r="B40" s="56"/>
      <c r="C40" s="57"/>
      <c r="D40" s="56"/>
      <c r="E40" s="56"/>
      <c r="F40" s="56"/>
      <c r="G40" s="2"/>
    </row>
  </sheetData>
  <mergeCells count="3">
    <mergeCell ref="A40:F40"/>
    <mergeCell ref="A1:L1"/>
    <mergeCell ref="A21:L21"/>
  </mergeCells>
  <printOptions/>
  <pageMargins left="0.75" right="0.75" top="1" bottom="1" header="0.5" footer="0.5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cp:lastPrinted>2005-12-25T09:10:49Z</cp:lastPrinted>
  <dcterms:created xsi:type="dcterms:W3CDTF">2005-09-28T07:49:10Z</dcterms:created>
  <dcterms:modified xsi:type="dcterms:W3CDTF">2011-02-07T09:59:30Z</dcterms:modified>
  <cp:category/>
  <cp:version/>
  <cp:contentType/>
  <cp:contentStatus/>
</cp:coreProperties>
</file>