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<sst xmlns="http://schemas.openxmlformats.org/spreadsheetml/2006/main" count="44" uniqueCount="35">
  <si>
    <t>أهم  المؤشرات الاقتصادية للتبادل التجاري للأعوام 2002-2013م</t>
  </si>
  <si>
    <t>Main Economic Indicators of Trade Exchange:2002 - 2013</t>
  </si>
  <si>
    <t>القيمة بمليارات الريالات Value in Milliard YR</t>
  </si>
  <si>
    <t>السنوات Years</t>
  </si>
  <si>
    <t>الواردات Imports</t>
  </si>
  <si>
    <t>الصادرات  Exports</t>
  </si>
  <si>
    <t>وطنية المنشأ  National</t>
  </si>
  <si>
    <t>إعادة صادرات Re_Exports</t>
  </si>
  <si>
    <t>الاجمالي   Total</t>
  </si>
  <si>
    <t>النسبة من الناتج المحلي الإجمالي GDP  %</t>
  </si>
  <si>
    <t>النسبة  من الناتج القومي الإجمالي GNP %</t>
  </si>
  <si>
    <t>النسبة من الناتج المحلي الاجمالي GDP  %</t>
  </si>
  <si>
    <t>النسبة من الناتج القومي الاجمالي GNP %</t>
  </si>
  <si>
    <t>النسبة من الناتج المحلي الاجمالي  GDP %</t>
  </si>
  <si>
    <t>النسبة من الناتج القومي الاجمالي GNP%</t>
  </si>
  <si>
    <t>النسبة من الناتج المحلي الاجمالي  GDP%</t>
  </si>
  <si>
    <t xml:space="preserve">الواردات Imports </t>
  </si>
  <si>
    <t>الميزان التجاري Trade Balance</t>
  </si>
  <si>
    <t xml:space="preserve">الناتج  المحلي الإجمالي GDP  </t>
  </si>
  <si>
    <t>الناتج القومي الإجمالي GNP</t>
  </si>
  <si>
    <t>1 درجة الإنكشاف الإقتصادي    Exposure Ratio %</t>
  </si>
  <si>
    <t>وطنية المنشأ National</t>
  </si>
  <si>
    <t xml:space="preserve">الاجمالي Total </t>
  </si>
  <si>
    <t xml:space="preserve">(1) درجة الإنكشاف الإقتصادي = الواردات + الصادرات / الناتج المحلي الاجمالي  بسعر السوق*100 </t>
  </si>
  <si>
    <t>(1) Exposure Ratio = Imports+Exprots / GDP at  market price*100.</t>
  </si>
  <si>
    <t>دول الخليج Gulf Countries</t>
  </si>
  <si>
    <t xml:space="preserve">بقية الدول العربية Other arab Countries  </t>
  </si>
  <si>
    <t>اجمالي الدول العربية Arab Countries Total</t>
  </si>
  <si>
    <t xml:space="preserve">بقية دول العالم  Other Countries </t>
  </si>
  <si>
    <t>الاجمالي العام Grand Total</t>
  </si>
  <si>
    <t xml:space="preserve">بقية الدول العربية Other arab Countries </t>
  </si>
  <si>
    <t>اجمالي الدول العربية Arab Countries  Total</t>
  </si>
  <si>
    <t xml:space="preserve">بقية دول العالم   Other World Countries </t>
  </si>
  <si>
    <t>تم تحديث بيانات الناتج  المحلي الإجمالي مع خبير الأسعار وذلك في فصل الحسابات القومية / سبتمبر 2008م</t>
  </si>
  <si>
    <t>GDP and GNP data have been updated With the price expert in the Nationol Accounts /Sep' 2008.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</si>
</sst>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;[Red]0.0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.5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dashed"/>
      <bottom style="dashed"/>
    </border>
    <border>
      <left/>
      <right style="thin"/>
      <top style="dashed"/>
      <bottom style="dashed"/>
    </border>
    <border>
      <left style="double"/>
      <right/>
      <top style="dashed"/>
      <bottom style="dashed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0" borderId="2" applyNumberFormat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30" borderId="0" applyNumberFormat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37">
      <alignment/>
      <protection/>
    </xf>
    <xf numFmtId="0" fontId="2" fillId="0" borderId="0" xfId="37" applyAlignment="1">
      <alignment horizontal="center" vertical="center"/>
      <protection/>
    </xf>
    <xf numFmtId="0" fontId="3" fillId="0" borderId="0" xfId="37" applyFont="1">
      <alignment/>
      <protection/>
    </xf>
    <xf numFmtId="0" fontId="4" fillId="0" borderId="0" xfId="57" applyFont="1">
      <alignment/>
      <protection/>
    </xf>
    <xf numFmtId="0" fontId="5" fillId="0" borderId="0" xfId="57" applyFont="1" applyBorder="1" applyAlignment="1">
      <alignment vertical="center" readingOrder="2"/>
      <protection/>
    </xf>
    <xf numFmtId="0" fontId="4" fillId="0" borderId="0" xfId="57" applyFont="1" applyBorder="1">
      <alignment/>
      <protection/>
    </xf>
    <xf numFmtId="0" fontId="5" fillId="0" borderId="0" xfId="40" applyFont="1" applyBorder="1" applyAlignment="1">
      <alignment vertical="center" wrapText="1" readingOrder="1"/>
      <protection/>
    </xf>
    <xf numFmtId="0" fontId="2" fillId="0" borderId="0" xfId="39" applyFont="1" applyBorder="1" applyAlignment="1">
      <alignment horizontal="center" vertical="center" wrapText="1"/>
      <protection/>
    </xf>
    <xf numFmtId="0" fontId="2" fillId="0" borderId="0" xfId="37" applyFont="1" applyBorder="1" applyAlignment="1">
      <alignment horizontal="center" vertical="center"/>
      <protection/>
    </xf>
    <xf numFmtId="0" fontId="8" fillId="0" borderId="10" xfId="37" applyFont="1" applyBorder="1" applyAlignment="1">
      <alignment horizontal="center" vertical="center"/>
      <protection/>
    </xf>
    <xf numFmtId="0" fontId="3" fillId="0" borderId="11" xfId="37" applyFont="1" applyBorder="1">
      <alignment/>
      <protection/>
    </xf>
    <xf numFmtId="0" fontId="3" fillId="0" borderId="0" xfId="37" applyFont="1" applyBorder="1">
      <alignment/>
      <protection/>
    </xf>
    <xf numFmtId="0" fontId="2" fillId="0" borderId="11" xfId="37" applyFont="1" applyFill="1" applyBorder="1" applyAlignment="1">
      <alignment vertical="center"/>
      <protection/>
    </xf>
    <xf numFmtId="0" fontId="8" fillId="33" borderId="12" xfId="37" applyFont="1" applyFill="1" applyBorder="1" applyAlignment="1">
      <alignment horizontal="center" vertical="center" wrapText="1"/>
      <protection/>
    </xf>
    <xf numFmtId="0" fontId="11" fillId="33" borderId="13" xfId="38" applyFont="1" applyFill="1" applyBorder="1" applyAlignment="1" quotePrefix="1">
      <alignment horizontal="center" vertical="center" wrapText="1" readingOrder="2"/>
      <protection/>
    </xf>
    <xf numFmtId="2" fontId="11" fillId="0" borderId="14" xfId="37" applyNumberFormat="1" applyFont="1" applyBorder="1" applyAlignment="1">
      <alignment horizontal="center" vertical="center"/>
      <protection/>
    </xf>
    <xf numFmtId="0" fontId="11" fillId="33" borderId="15" xfId="38" applyFont="1" applyFill="1" applyBorder="1" applyAlignment="1" quotePrefix="1">
      <alignment horizontal="center" vertical="center" wrapText="1" readingOrder="2"/>
      <protection/>
    </xf>
    <xf numFmtId="0" fontId="11" fillId="33" borderId="12" xfId="38" applyFont="1" applyFill="1" applyBorder="1" applyAlignment="1" quotePrefix="1">
      <alignment horizontal="center" vertical="center" wrapText="1" readingOrder="2"/>
      <protection/>
    </xf>
    <xf numFmtId="0" fontId="12" fillId="0" borderId="0" xfId="38" applyFont="1" applyFill="1" applyBorder="1" applyAlignment="1" quotePrefix="1">
      <alignment horizontal="center" vertical="center" wrapText="1" readingOrder="2"/>
      <protection/>
    </xf>
    <xf numFmtId="2" fontId="2" fillId="0" borderId="0" xfId="37" applyNumberFormat="1" applyBorder="1" applyAlignment="1">
      <alignment horizontal="center" vertical="center"/>
      <protection/>
    </xf>
    <xf numFmtId="0" fontId="2" fillId="0" borderId="0" xfId="37" applyBorder="1" applyAlignment="1">
      <alignment horizontal="center" vertical="center"/>
      <protection/>
    </xf>
    <xf numFmtId="0" fontId="13" fillId="0" borderId="0" xfId="37" applyFont="1">
      <alignment/>
      <protection/>
    </xf>
    <xf numFmtId="0" fontId="8" fillId="33" borderId="16" xfId="37" applyFont="1" applyFill="1" applyBorder="1" applyAlignment="1">
      <alignment horizontal="center" vertical="center" wrapText="1"/>
      <protection/>
    </xf>
    <xf numFmtId="0" fontId="13" fillId="0" borderId="0" xfId="37" applyFont="1" applyBorder="1">
      <alignment/>
      <protection/>
    </xf>
    <xf numFmtId="2" fontId="11" fillId="0" borderId="0" xfId="37" applyNumberFormat="1" applyFont="1" applyFill="1" applyBorder="1" applyAlignment="1">
      <alignment horizontal="center" vertical="center"/>
      <protection/>
    </xf>
    <xf numFmtId="3" fontId="11" fillId="0" borderId="13" xfId="37" applyNumberFormat="1" applyFont="1" applyFill="1" applyBorder="1" applyAlignment="1">
      <alignment horizontal="center" vertical="center"/>
      <protection/>
    </xf>
    <xf numFmtId="4" fontId="11" fillId="0" borderId="13" xfId="37" applyNumberFormat="1" applyFont="1" applyFill="1" applyBorder="1" applyAlignment="1">
      <alignment horizontal="center" vertical="center"/>
      <protection/>
    </xf>
    <xf numFmtId="0" fontId="2" fillId="0" borderId="0" xfId="37" applyBorder="1">
      <alignment/>
      <protection/>
    </xf>
    <xf numFmtId="3" fontId="8" fillId="0" borderId="0" xfId="41" applyNumberFormat="1" applyFont="1" applyBorder="1" applyAlignment="1">
      <alignment horizontal="center" vertical="center" readingOrder="1"/>
      <protection/>
    </xf>
    <xf numFmtId="3" fontId="11" fillId="0" borderId="0" xfId="37" applyNumberFormat="1" applyFont="1" applyFill="1" applyBorder="1" applyAlignment="1">
      <alignment horizontal="center" vertical="center"/>
      <protection/>
    </xf>
    <xf numFmtId="0" fontId="8" fillId="0" borderId="0" xfId="37" applyFont="1">
      <alignment/>
      <protection/>
    </xf>
    <xf numFmtId="0" fontId="8" fillId="0" borderId="0" xfId="37" applyFont="1" applyBorder="1">
      <alignment/>
      <protection/>
    </xf>
    <xf numFmtId="0" fontId="8" fillId="0" borderId="0" xfId="57" applyFont="1" applyBorder="1" applyAlignment="1">
      <alignment vertical="center" wrapText="1"/>
      <protection/>
    </xf>
    <xf numFmtId="0" fontId="14" fillId="0" borderId="0" xfId="57" applyFont="1" applyBorder="1" applyAlignment="1">
      <alignment horizontal="right" vertical="center" wrapText="1" readingOrder="2"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2" fillId="0" borderId="11" xfId="37" applyBorder="1" applyAlignment="1">
      <alignment horizontal="center" vertical="center"/>
      <protection/>
    </xf>
    <xf numFmtId="164" fontId="8" fillId="33" borderId="12" xfId="37" applyNumberFormat="1" applyFont="1" applyFill="1" applyBorder="1" applyAlignment="1">
      <alignment horizontal="center" vertical="center" wrapText="1"/>
      <protection/>
    </xf>
    <xf numFmtId="164" fontId="8" fillId="33" borderId="17" xfId="37" applyNumberFormat="1" applyFont="1" applyFill="1" applyBorder="1" applyAlignment="1">
      <alignment horizontal="center" vertical="center" wrapText="1"/>
      <protection/>
    </xf>
    <xf numFmtId="164" fontId="8" fillId="33" borderId="18" xfId="37" applyNumberFormat="1" applyFont="1" applyFill="1" applyBorder="1" applyAlignment="1">
      <alignment horizontal="center" vertical="center" wrapText="1"/>
      <protection/>
    </xf>
    <xf numFmtId="0" fontId="11" fillId="33" borderId="13" xfId="37" applyNumberFormat="1" applyFont="1" applyFill="1" applyBorder="1" applyAlignment="1">
      <alignment horizontal="center" vertical="center" wrapText="1"/>
      <protection/>
    </xf>
    <xf numFmtId="3" fontId="11" fillId="0" borderId="13" xfId="37" applyNumberFormat="1" applyFont="1" applyBorder="1" applyAlignment="1">
      <alignment horizontal="center" vertical="center" wrapText="1"/>
      <protection/>
    </xf>
    <xf numFmtId="3" fontId="11" fillId="33" borderId="13" xfId="37" applyNumberFormat="1" applyFont="1" applyFill="1" applyBorder="1" applyAlignment="1">
      <alignment horizontal="center" vertical="center" wrapText="1"/>
      <protection/>
    </xf>
    <xf numFmtId="3" fontId="11" fillId="0" borderId="13" xfId="37" applyNumberFormat="1" applyFont="1" applyFill="1" applyBorder="1" applyAlignment="1">
      <alignment horizontal="center" vertical="center" wrapText="1"/>
      <protection/>
    </xf>
    <xf numFmtId="3" fontId="11" fillId="33" borderId="19" xfId="37" applyNumberFormat="1" applyFont="1" applyFill="1" applyBorder="1" applyAlignment="1">
      <alignment horizontal="center" vertical="center" wrapText="1"/>
      <protection/>
    </xf>
    <xf numFmtId="3" fontId="11" fillId="0" borderId="20" xfId="37" applyNumberFormat="1" applyFont="1" applyBorder="1" applyAlignment="1">
      <alignment horizontal="center" vertical="center" wrapText="1"/>
      <protection/>
    </xf>
    <xf numFmtId="3" fontId="11" fillId="0" borderId="21" xfId="37" applyNumberFormat="1" applyFont="1" applyBorder="1" applyAlignment="1">
      <alignment horizontal="center" vertical="center" wrapText="1"/>
      <protection/>
    </xf>
    <xf numFmtId="3" fontId="5" fillId="34" borderId="0" xfId="0" applyNumberFormat="1" applyFont="1" applyFill="1" applyBorder="1" applyAlignment="1">
      <alignment horizontal="center" vertical="center"/>
    </xf>
    <xf numFmtId="3" fontId="2" fillId="0" borderId="0" xfId="37" applyNumberFormat="1" applyAlignment="1">
      <alignment horizontal="center" vertical="center"/>
      <protection/>
    </xf>
    <xf numFmtId="0" fontId="11" fillId="33" borderId="15" xfId="37" applyNumberFormat="1" applyFont="1" applyFill="1" applyBorder="1" applyAlignment="1">
      <alignment horizontal="center" vertical="center" wrapText="1"/>
      <protection/>
    </xf>
    <xf numFmtId="0" fontId="11" fillId="33" borderId="12" xfId="37" applyNumberFormat="1" applyFont="1" applyFill="1" applyBorder="1" applyAlignment="1">
      <alignment horizontal="center" vertical="center" wrapText="1"/>
      <protection/>
    </xf>
    <xf numFmtId="0" fontId="3" fillId="0" borderId="0" xfId="37" applyFont="1" applyAlignment="1">
      <alignment wrapText="1"/>
      <protection/>
    </xf>
    <xf numFmtId="0" fontId="3" fillId="0" borderId="0" xfId="37" applyFont="1" applyBorder="1" applyAlignment="1">
      <alignment wrapText="1"/>
      <protection/>
    </xf>
    <xf numFmtId="0" fontId="15" fillId="0" borderId="0" xfId="57" applyFont="1" applyBorder="1" applyAlignment="1">
      <alignment vertical="center"/>
      <protection/>
    </xf>
    <xf numFmtId="3" fontId="15" fillId="0" borderId="0" xfId="57" applyNumberFormat="1" applyFont="1" applyBorder="1" applyAlignment="1">
      <alignment vertical="center"/>
      <protection/>
    </xf>
    <xf numFmtId="0" fontId="8" fillId="0" borderId="0" xfId="57" applyFont="1" applyBorder="1" applyAlignment="1">
      <alignment horizontal="center" vertical="center"/>
      <protection/>
    </xf>
    <xf numFmtId="3" fontId="8" fillId="0" borderId="0" xfId="57" applyNumberFormat="1" applyFont="1" applyBorder="1" applyAlignment="1">
      <alignment horizontal="center" vertical="center"/>
      <protection/>
    </xf>
    <xf numFmtId="3" fontId="0" fillId="0" borderId="0" xfId="0" applyNumberFormat="1" applyBorder="1" applyAlignment="1">
      <alignment/>
    </xf>
    <xf numFmtId="0" fontId="8" fillId="0" borderId="0" xfId="57" applyFont="1" applyBorder="1" applyAlignment="1">
      <alignment vertical="center"/>
      <protection/>
    </xf>
    <xf numFmtId="0" fontId="8" fillId="35" borderId="0" xfId="57" applyFont="1" applyFill="1" applyBorder="1" applyAlignment="1">
      <alignment vertical="center"/>
      <protection/>
    </xf>
    <xf numFmtId="0" fontId="8" fillId="35" borderId="0" xfId="57" applyFont="1" applyFill="1" applyBorder="1" applyAlignment="1">
      <alignment horizontal="left" vertical="center"/>
      <protection/>
    </xf>
    <xf numFmtId="0" fontId="2" fillId="0" borderId="0" xfId="57" applyFont="1">
      <alignment/>
      <protection/>
    </xf>
    <xf numFmtId="0" fontId="2" fillId="0" borderId="0" xfId="57" applyFont="1" applyBorder="1">
      <alignment/>
      <protection/>
    </xf>
    <xf numFmtId="0" fontId="2" fillId="0" borderId="0" xfId="37" applyFill="1">
      <alignment/>
      <protection/>
    </xf>
    <xf numFmtId="0" fontId="2" fillId="0" borderId="0" xfId="37" applyBorder="1" applyAlignment="1">
      <alignment horizontal="right"/>
      <protection/>
    </xf>
    <xf numFmtId="0" fontId="14" fillId="0" borderId="22" xfId="57" applyFont="1" applyBorder="1" applyAlignment="1">
      <alignment horizontal="right" vertical="center" wrapText="1"/>
      <protection/>
    </xf>
    <xf numFmtId="0" fontId="14" fillId="0" borderId="22" xfId="57" applyFont="1" applyBorder="1" applyAlignment="1">
      <alignment horizontal="left" vertical="center" wrapText="1"/>
      <protection/>
    </xf>
    <xf numFmtId="0" fontId="8" fillId="33" borderId="23" xfId="37" applyFont="1" applyFill="1" applyBorder="1" applyAlignment="1">
      <alignment horizontal="center" vertical="center" wrapText="1"/>
      <protection/>
    </xf>
    <xf numFmtId="0" fontId="8" fillId="33" borderId="16" xfId="37" applyFont="1" applyFill="1" applyBorder="1" applyAlignment="1">
      <alignment horizontal="center" vertical="center" wrapText="1"/>
      <protection/>
    </xf>
    <xf numFmtId="0" fontId="14" fillId="0" borderId="22" xfId="57" applyFont="1" applyBorder="1" applyAlignment="1">
      <alignment horizontal="right" vertical="center" wrapText="1" readingOrder="2"/>
      <protection/>
    </xf>
    <xf numFmtId="0" fontId="15" fillId="33" borderId="23" xfId="37" applyNumberFormat="1" applyFont="1" applyFill="1" applyBorder="1" applyAlignment="1">
      <alignment horizontal="center" vertical="center" wrapText="1"/>
      <protection/>
    </xf>
    <xf numFmtId="0" fontId="15" fillId="33" borderId="16" xfId="37" applyNumberFormat="1" applyFont="1" applyFill="1" applyBorder="1" applyAlignment="1">
      <alignment horizontal="center" vertical="center" wrapText="1"/>
      <protection/>
    </xf>
    <xf numFmtId="0" fontId="8" fillId="33" borderId="24" xfId="37" applyFont="1" applyFill="1" applyBorder="1" applyAlignment="1">
      <alignment horizontal="center" vertical="center"/>
      <protection/>
    </xf>
    <xf numFmtId="0" fontId="8" fillId="33" borderId="25" xfId="37" applyFont="1" applyFill="1" applyBorder="1" applyAlignment="1">
      <alignment horizontal="center" vertical="center"/>
      <protection/>
    </xf>
    <xf numFmtId="0" fontId="8" fillId="33" borderId="26" xfId="37" applyFont="1" applyFill="1" applyBorder="1" applyAlignment="1">
      <alignment horizontal="center" vertical="center"/>
      <protection/>
    </xf>
    <xf numFmtId="0" fontId="8" fillId="33" borderId="18" xfId="37" applyFont="1" applyFill="1" applyBorder="1" applyAlignment="1">
      <alignment horizontal="center" vertical="center"/>
      <protection/>
    </xf>
    <xf numFmtId="0" fontId="8" fillId="33" borderId="12" xfId="37" applyFont="1" applyFill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center" vertical="center" readingOrder="2"/>
      <protection/>
    </xf>
    <xf numFmtId="0" fontId="5" fillId="0" borderId="0" xfId="40" applyFont="1" applyBorder="1" applyAlignment="1">
      <alignment horizontal="center" vertical="center" wrapText="1" readingOrder="1"/>
      <protection/>
    </xf>
    <xf numFmtId="0" fontId="7" fillId="0" borderId="0" xfId="37" applyFont="1" applyBorder="1" applyAlignment="1">
      <alignment horizontal="center" vertical="center"/>
      <protection/>
    </xf>
    <xf numFmtId="0" fontId="10" fillId="33" borderId="23" xfId="38" applyFont="1" applyFill="1" applyBorder="1" applyAlignment="1" quotePrefix="1">
      <alignment horizontal="center" vertical="center" wrapText="1" readingOrder="2"/>
      <protection/>
    </xf>
    <xf numFmtId="0" fontId="10" fillId="33" borderId="27" xfId="38" applyFont="1" applyFill="1" applyBorder="1" applyAlignment="1" quotePrefix="1">
      <alignment horizontal="center" vertical="center" wrapText="1" readingOrder="2"/>
      <protection/>
    </xf>
    <xf numFmtId="0" fontId="10" fillId="33" borderId="16" xfId="38" applyFont="1" applyFill="1" applyBorder="1" applyAlignment="1" quotePrefix="1">
      <alignment horizontal="center" vertical="center" wrapText="1" readingOrder="2"/>
      <protection/>
    </xf>
    <xf numFmtId="0" fontId="8" fillId="33" borderId="28" xfId="37" applyFont="1" applyFill="1" applyBorder="1" applyAlignment="1">
      <alignment horizontal="center" vertical="center"/>
      <protection/>
    </xf>
    <xf numFmtId="0" fontId="8" fillId="33" borderId="29" xfId="37" applyFont="1" applyFill="1" applyBorder="1" applyAlignment="1">
      <alignment horizontal="center" vertical="center"/>
      <protection/>
    </xf>
    <xf numFmtId="0" fontId="8" fillId="33" borderId="30" xfId="37" applyFont="1" applyFill="1" applyBorder="1" applyAlignment="1">
      <alignment horizontal="center" vertical="center"/>
      <protection/>
    </xf>
    <xf numFmtId="0" fontId="8" fillId="33" borderId="31" xfId="37" applyFont="1" applyFill="1" applyBorder="1" applyAlignment="1">
      <alignment horizontal="center" vertical="center"/>
      <protection/>
    </xf>
    <xf numFmtId="0" fontId="8" fillId="33" borderId="24" xfId="37" applyFont="1" applyFill="1" applyBorder="1" applyAlignment="1">
      <alignment horizontal="center" vertical="center" wrapText="1"/>
      <protection/>
    </xf>
    <xf numFmtId="0" fontId="8" fillId="33" borderId="18" xfId="37" applyFont="1" applyFill="1" applyBorder="1" applyAlignment="1">
      <alignment horizontal="center" vertical="center" wrapText="1"/>
      <protection/>
    </xf>
  </cellXfs>
  <cellStyles count="53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 2" xfId="37"/>
    <cellStyle name="Normal 3" xfId="38"/>
    <cellStyle name="Normal_الجنس 1 2_FOREIGN TRADE" xfId="39"/>
    <cellStyle name="Normal_الجنس 1_جزء من الفصل" xfId="40"/>
    <cellStyle name="Normal_ورقة1" xfId="41"/>
    <cellStyle name="Percent" xfId="42"/>
    <cellStyle name="إخراج" xfId="43"/>
    <cellStyle name="إدخال" xfId="44"/>
    <cellStyle name="الإجمالي" xfId="45"/>
    <cellStyle name="تمييز1" xfId="46"/>
    <cellStyle name="تمييز2" xfId="47"/>
    <cellStyle name="تمييز3" xfId="48"/>
    <cellStyle name="تمييز4" xfId="49"/>
    <cellStyle name="تمييز5" xfId="50"/>
    <cellStyle name="تمييز6" xfId="51"/>
    <cellStyle name="جيد" xfId="52"/>
    <cellStyle name="حساب" xfId="53"/>
    <cellStyle name="خلية تدقيق" xfId="54"/>
    <cellStyle name="خلية مرتبطة" xfId="55"/>
    <cellStyle name="سيئ" xfId="56"/>
    <cellStyle name="عادي_INDICATO" xfId="57"/>
    <cellStyle name="عنوان" xfId="58"/>
    <cellStyle name="عنوان 1" xfId="59"/>
    <cellStyle name="عنوان 2" xfId="60"/>
    <cellStyle name="عنوان 3" xfId="61"/>
    <cellStyle name="عنوان 4" xfId="62"/>
    <cellStyle name="محايد" xfId="63"/>
    <cellStyle name="ملاحظة" xfId="64"/>
    <cellStyle name="نص تحذير" xfId="65"/>
    <cellStyle name="نص توضيح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71;&#1607;&#1605;%20&#1575;&#1604;&#1605;&#1572;&#1588;&#1585;&#1575;&#1578;%20&#1575;&#1604;&#1575;&#1602;&#1578;&#1589;&#1575;&#1583;&#1610;&#1577;%20&#1604;&#1604;&#1578;&#1576;&#1575;&#1583;&#1604;%20&#1575;&#1604;&#1578;&#1580;&#1575;&#1585;&#1610;200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المقدمة"/>
      <sheetName val="المؤشرات"/>
      <sheetName val="1"/>
      <sheetName val="2"/>
      <sheetName val="3"/>
      <sheetName val="4"/>
      <sheetName val="5"/>
      <sheetName val="6"/>
      <sheetName val="7 "/>
      <sheetName val="8"/>
      <sheetName val="9"/>
      <sheetName val="10 "/>
      <sheetName val="11"/>
      <sheetName val="12"/>
      <sheetName val="13"/>
      <sheetName val="14"/>
    </sheetNames>
    <sheetDataSet>
      <sheetData sheetId="3">
        <row r="19">
          <cell r="C19">
            <v>2888180908.57879</v>
          </cell>
          <cell r="D19">
            <v>1539178595.33029</v>
          </cell>
          <cell r="E19">
            <v>26261995.99892</v>
          </cell>
        </row>
      </sheetData>
      <sheetData sheetId="13">
        <row r="8">
          <cell r="L8">
            <v>1175672732.9630702</v>
          </cell>
          <cell r="N8">
            <v>299247417.00394</v>
          </cell>
        </row>
        <row r="43">
          <cell r="L43">
            <v>1083970249.0462399</v>
          </cell>
          <cell r="N43">
            <v>242178745.67201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M79"/>
  <sheetViews>
    <sheetView rightToLeft="1" tabSelected="1" zoomScalePageLayoutView="0" workbookViewId="0" topLeftCell="A1">
      <selection activeCell="C2" sqref="C2:K2"/>
    </sheetView>
  </sheetViews>
  <sheetFormatPr defaultColWidth="9.140625" defaultRowHeight="15"/>
  <cols>
    <col min="1" max="1" width="9.00390625" style="1" customWidth="1"/>
    <col min="2" max="16" width="9.00390625" style="2" customWidth="1"/>
    <col min="17" max="16384" width="9.00390625" style="3" customWidth="1"/>
  </cols>
  <sheetData>
    <row r="2" spans="2:190" s="4" customFormat="1" ht="18">
      <c r="B2" s="5"/>
      <c r="C2" s="78" t="s">
        <v>0</v>
      </c>
      <c r="D2" s="78"/>
      <c r="E2" s="78"/>
      <c r="F2" s="78"/>
      <c r="G2" s="78"/>
      <c r="H2" s="78"/>
      <c r="I2" s="78"/>
      <c r="J2" s="78"/>
      <c r="K2" s="78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</row>
    <row r="3" spans="2:190" s="4" customFormat="1" ht="15.75">
      <c r="B3" s="7"/>
      <c r="C3" s="79" t="s">
        <v>1</v>
      </c>
      <c r="D3" s="79"/>
      <c r="E3" s="79"/>
      <c r="F3" s="79"/>
      <c r="G3" s="79"/>
      <c r="H3" s="79"/>
      <c r="I3" s="79"/>
      <c r="J3" s="79"/>
      <c r="K3" s="79"/>
      <c r="L3" s="7"/>
      <c r="M3" s="7"/>
      <c r="N3" s="7"/>
      <c r="O3" s="7"/>
      <c r="P3" s="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</row>
    <row r="4" spans="1:16" ht="15">
      <c r="A4" s="8"/>
      <c r="B4" s="9"/>
      <c r="C4" s="80" t="s">
        <v>2</v>
      </c>
      <c r="D4" s="80"/>
      <c r="E4" s="80"/>
      <c r="F4" s="80"/>
      <c r="G4" s="80"/>
      <c r="H4" s="80"/>
      <c r="I4" s="80"/>
      <c r="J4" s="80"/>
      <c r="K4" s="80"/>
      <c r="M4" s="3"/>
      <c r="N4" s="3"/>
      <c r="O4" s="3"/>
      <c r="P4" s="3"/>
    </row>
    <row r="5" spans="1:16" ht="12.75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M5" s="3"/>
      <c r="N5" s="3"/>
      <c r="O5" s="3"/>
      <c r="P5" s="3"/>
    </row>
    <row r="6" spans="1:16" ht="12.75">
      <c r="A6" s="3"/>
      <c r="B6" s="3"/>
      <c r="C6" s="81" t="s">
        <v>3</v>
      </c>
      <c r="D6" s="84" t="s">
        <v>4</v>
      </c>
      <c r="E6" s="85"/>
      <c r="F6" s="73" t="s">
        <v>5</v>
      </c>
      <c r="G6" s="74"/>
      <c r="H6" s="74"/>
      <c r="I6" s="74"/>
      <c r="J6" s="74"/>
      <c r="K6" s="76"/>
      <c r="L6" s="11"/>
      <c r="M6" s="12"/>
      <c r="N6" s="12"/>
      <c r="O6" s="12"/>
      <c r="P6" s="12"/>
    </row>
    <row r="7" spans="1:16" ht="12.75">
      <c r="A7" s="3"/>
      <c r="B7" s="3"/>
      <c r="C7" s="82"/>
      <c r="D7" s="86"/>
      <c r="E7" s="87"/>
      <c r="F7" s="88" t="s">
        <v>6</v>
      </c>
      <c r="G7" s="89"/>
      <c r="H7" s="88" t="s">
        <v>7</v>
      </c>
      <c r="I7" s="89"/>
      <c r="J7" s="88" t="s">
        <v>8</v>
      </c>
      <c r="K7" s="89"/>
      <c r="L7" s="13"/>
      <c r="M7" s="3"/>
      <c r="N7" s="3"/>
      <c r="O7" s="3"/>
      <c r="P7" s="3"/>
    </row>
    <row r="8" spans="1:16" ht="51">
      <c r="A8" s="3"/>
      <c r="B8" s="3"/>
      <c r="C8" s="83"/>
      <c r="D8" s="14" t="s">
        <v>9</v>
      </c>
      <c r="E8" s="14" t="s">
        <v>10</v>
      </c>
      <c r="F8" s="14" t="s">
        <v>11</v>
      </c>
      <c r="G8" s="14" t="s">
        <v>12</v>
      </c>
      <c r="H8" s="14" t="s">
        <v>13</v>
      </c>
      <c r="I8" s="14" t="s">
        <v>14</v>
      </c>
      <c r="J8" s="14" t="s">
        <v>15</v>
      </c>
      <c r="K8" s="14" t="s">
        <v>12</v>
      </c>
      <c r="L8" s="3"/>
      <c r="M8" s="3"/>
      <c r="N8" s="3"/>
      <c r="O8" s="3"/>
      <c r="P8" s="3"/>
    </row>
    <row r="9" spans="1:16" ht="13.5">
      <c r="A9" s="3"/>
      <c r="B9" s="3"/>
      <c r="C9" s="15">
        <v>2002</v>
      </c>
      <c r="D9" s="16">
        <f aca="true" t="shared" si="0" ref="D9:D20">D24/I24*100</f>
        <v>23.84937238493724</v>
      </c>
      <c r="E9" s="16">
        <f aca="true" t="shared" si="1" ref="E9:E20">D24/J24*100</f>
        <v>25.40861812778603</v>
      </c>
      <c r="F9" s="16">
        <f aca="true" t="shared" si="2" ref="F9:F20">E24/I24*100</f>
        <v>25.15109251510925</v>
      </c>
      <c r="G9" s="16">
        <f aca="true" t="shared" si="3" ref="G9:G20">E24/J24*100</f>
        <v>26.79544328875681</v>
      </c>
      <c r="H9" s="16">
        <f aca="true" t="shared" si="4" ref="H9:H20">F24/I24*100</f>
        <v>2.092050209205021</v>
      </c>
      <c r="I9" s="16">
        <f aca="true" t="shared" si="5" ref="I9:I20">F24/J24*100</f>
        <v>2.2288261515601784</v>
      </c>
      <c r="J9" s="16">
        <f aca="true" t="shared" si="6" ref="J9:J20">G24/I24*100</f>
        <v>27.243142724314275</v>
      </c>
      <c r="K9" s="16">
        <f aca="true" t="shared" si="7" ref="K9:K20">G24/J24*100</f>
        <v>29.024269440316992</v>
      </c>
      <c r="L9" s="3"/>
      <c r="M9" s="3"/>
      <c r="N9" s="3"/>
      <c r="O9" s="3"/>
      <c r="P9" s="3"/>
    </row>
    <row r="10" spans="1:16" ht="13.5">
      <c r="A10" s="3"/>
      <c r="B10" s="3"/>
      <c r="C10" s="15">
        <v>2003</v>
      </c>
      <c r="D10" s="16">
        <f t="shared" si="0"/>
        <v>27.100924809006838</v>
      </c>
      <c r="E10" s="16">
        <f t="shared" si="1"/>
        <v>29.16486369536997</v>
      </c>
      <c r="F10" s="16">
        <f t="shared" si="2"/>
        <v>26.497788500201047</v>
      </c>
      <c r="G10" s="16">
        <f t="shared" si="3"/>
        <v>28.515794028559068</v>
      </c>
      <c r="H10" s="16">
        <f t="shared" si="4"/>
        <v>1.0052271813429836</v>
      </c>
      <c r="I10" s="16">
        <f t="shared" si="5"/>
        <v>1.081782778018174</v>
      </c>
      <c r="J10" s="16">
        <f t="shared" si="6"/>
        <v>27.503015681544028</v>
      </c>
      <c r="K10" s="16">
        <f t="shared" si="7"/>
        <v>29.59757680657724</v>
      </c>
      <c r="L10" s="3"/>
      <c r="M10" s="3"/>
      <c r="N10" s="3"/>
      <c r="O10" s="3"/>
      <c r="P10" s="3"/>
    </row>
    <row r="11" spans="1:16" ht="13.5">
      <c r="A11" s="3"/>
      <c r="B11" s="3"/>
      <c r="C11" s="15">
        <v>2004</v>
      </c>
      <c r="D11" s="16">
        <f t="shared" si="0"/>
        <v>25.537075537075538</v>
      </c>
      <c r="E11" s="16">
        <f t="shared" si="1"/>
        <v>27.811320754716984</v>
      </c>
      <c r="F11" s="16">
        <f t="shared" si="2"/>
        <v>25.363825363825367</v>
      </c>
      <c r="G11" s="16">
        <f t="shared" si="3"/>
        <v>27.622641509433965</v>
      </c>
      <c r="H11" s="16">
        <f t="shared" si="4"/>
        <v>0.7623007623007623</v>
      </c>
      <c r="I11" s="16">
        <f t="shared" si="5"/>
        <v>0.8301886792452831</v>
      </c>
      <c r="J11" s="16">
        <f t="shared" si="6"/>
        <v>26.126126126126124</v>
      </c>
      <c r="K11" s="16">
        <f t="shared" si="7"/>
        <v>28.452830188679247</v>
      </c>
      <c r="L11" s="3"/>
      <c r="M11" s="3"/>
      <c r="N11" s="3"/>
      <c r="O11" s="3"/>
      <c r="P11" s="3"/>
    </row>
    <row r="12" spans="1:16" ht="13.5">
      <c r="A12" s="3"/>
      <c r="B12" s="3"/>
      <c r="C12" s="15">
        <v>2005</v>
      </c>
      <c r="D12" s="16">
        <f t="shared" si="0"/>
        <v>28.242391006306555</v>
      </c>
      <c r="E12" s="16">
        <f t="shared" si="1"/>
        <v>30.737093404953747</v>
      </c>
      <c r="F12" s="16">
        <f t="shared" si="2"/>
        <v>28.544008774335072</v>
      </c>
      <c r="G12" s="16">
        <f t="shared" si="3"/>
        <v>31.06535362578335</v>
      </c>
      <c r="H12" s="16">
        <f t="shared" si="4"/>
        <v>0.9322731011790512</v>
      </c>
      <c r="I12" s="16">
        <f t="shared" si="5"/>
        <v>1.0146225007460459</v>
      </c>
      <c r="J12" s="16">
        <f t="shared" si="6"/>
        <v>29.476281875514122</v>
      </c>
      <c r="K12" s="16">
        <f t="shared" si="7"/>
        <v>32.07997612652939</v>
      </c>
      <c r="L12" s="3"/>
      <c r="M12" s="3"/>
      <c r="N12" s="3"/>
      <c r="O12" s="3"/>
      <c r="P12" s="3"/>
    </row>
    <row r="13" spans="1:16" ht="13.5">
      <c r="A13" s="3"/>
      <c r="B13" s="3"/>
      <c r="C13" s="15">
        <v>2006</v>
      </c>
      <c r="D13" s="16">
        <f t="shared" si="0"/>
        <v>26.629588431590655</v>
      </c>
      <c r="E13" s="16">
        <f t="shared" si="1"/>
        <v>28.059071729957807</v>
      </c>
      <c r="F13" s="16">
        <f t="shared" si="2"/>
        <v>28.27586206896552</v>
      </c>
      <c r="G13" s="16">
        <f t="shared" si="3"/>
        <v>29.79371776840131</v>
      </c>
      <c r="H13" s="16">
        <f t="shared" si="4"/>
        <v>1.0011123470522802</v>
      </c>
      <c r="I13" s="16">
        <f t="shared" si="5"/>
        <v>1.0548523206751055</v>
      </c>
      <c r="J13" s="16">
        <f t="shared" si="6"/>
        <v>29.276974416017797</v>
      </c>
      <c r="K13" s="16">
        <f t="shared" si="7"/>
        <v>30.848570089076414</v>
      </c>
      <c r="L13" s="3"/>
      <c r="M13" s="3"/>
      <c r="N13" s="3"/>
      <c r="O13" s="3"/>
      <c r="P13" s="3"/>
    </row>
    <row r="14" spans="1:16" ht="13.5">
      <c r="A14" s="3"/>
      <c r="B14" s="3"/>
      <c r="C14" s="15">
        <v>2007</v>
      </c>
      <c r="D14" s="16">
        <f t="shared" si="0"/>
        <v>33.21568627450981</v>
      </c>
      <c r="E14" s="16">
        <f t="shared" si="1"/>
        <v>34.95666529096162</v>
      </c>
      <c r="F14" s="16">
        <f t="shared" si="2"/>
        <v>23.823529411764703</v>
      </c>
      <c r="G14" s="16">
        <f t="shared" si="3"/>
        <v>25.07222451506397</v>
      </c>
      <c r="H14" s="16">
        <f t="shared" si="4"/>
        <v>0.823529411764706</v>
      </c>
      <c r="I14" s="16">
        <f t="shared" si="5"/>
        <v>0.8666941807676434</v>
      </c>
      <c r="J14" s="16">
        <f t="shared" si="6"/>
        <v>24.64705882352941</v>
      </c>
      <c r="K14" s="16">
        <f t="shared" si="7"/>
        <v>25.938918695831614</v>
      </c>
      <c r="L14" s="3"/>
      <c r="M14" s="3"/>
      <c r="N14" s="3"/>
      <c r="O14" s="3"/>
      <c r="P14" s="3"/>
    </row>
    <row r="15" spans="1:16" ht="13.5">
      <c r="A15" s="3"/>
      <c r="B15" s="3"/>
      <c r="C15" s="15">
        <v>2008</v>
      </c>
      <c r="D15" s="16">
        <f t="shared" si="0"/>
        <v>34.387351778656125</v>
      </c>
      <c r="E15" s="16">
        <f t="shared" si="1"/>
        <v>36.5610225879881</v>
      </c>
      <c r="F15" s="16">
        <f t="shared" si="2"/>
        <v>23.682476943346508</v>
      </c>
      <c r="G15" s="16">
        <f t="shared" si="3"/>
        <v>25.179478199964976</v>
      </c>
      <c r="H15" s="16">
        <f t="shared" si="4"/>
        <v>1.33399209486166</v>
      </c>
      <c r="I15" s="16">
        <f t="shared" si="5"/>
        <v>1.4183155314305727</v>
      </c>
      <c r="J15" s="16">
        <f t="shared" si="6"/>
        <v>25.016469038208168</v>
      </c>
      <c r="K15" s="16">
        <f t="shared" si="7"/>
        <v>26.59779373139555</v>
      </c>
      <c r="L15" s="3"/>
      <c r="M15" s="3"/>
      <c r="N15" s="3"/>
      <c r="O15" s="3"/>
      <c r="P15" s="3"/>
    </row>
    <row r="16" spans="1:16" ht="13.5">
      <c r="A16" s="3"/>
      <c r="B16" s="3"/>
      <c r="C16" s="15">
        <v>2009</v>
      </c>
      <c r="D16" s="16">
        <f t="shared" si="0"/>
        <v>32.25406921806401</v>
      </c>
      <c r="E16" s="16">
        <f t="shared" si="1"/>
        <v>33.52538710839035</v>
      </c>
      <c r="F16" s="16">
        <f t="shared" si="2"/>
        <v>21.237104651636134</v>
      </c>
      <c r="G16" s="16">
        <f t="shared" si="3"/>
        <v>22.074180770615772</v>
      </c>
      <c r="H16" s="16">
        <f t="shared" si="4"/>
        <v>0.7621799385579036</v>
      </c>
      <c r="I16" s="16">
        <f t="shared" si="5"/>
        <v>0.7922218221101909</v>
      </c>
      <c r="J16" s="16">
        <f t="shared" si="6"/>
        <v>21.999284590194033</v>
      </c>
      <c r="K16" s="16">
        <f t="shared" si="7"/>
        <v>22.86640259272596</v>
      </c>
      <c r="L16" s="3"/>
      <c r="M16" s="3"/>
      <c r="N16" s="3"/>
      <c r="O16" s="3"/>
      <c r="P16" s="3"/>
    </row>
    <row r="17" spans="1:16" ht="13.5">
      <c r="A17" s="3"/>
      <c r="B17" s="3"/>
      <c r="C17" s="15">
        <v>2010</v>
      </c>
      <c r="D17" s="16">
        <f t="shared" si="0"/>
        <v>30.611187797372345</v>
      </c>
      <c r="E17" s="16">
        <f t="shared" si="1"/>
        <v>32.390228818800246</v>
      </c>
      <c r="F17" s="16">
        <f t="shared" si="2"/>
        <v>20.543832956136285</v>
      </c>
      <c r="G17" s="16">
        <f t="shared" si="3"/>
        <v>21.73778602350031</v>
      </c>
      <c r="H17" s="16">
        <f t="shared" si="4"/>
        <v>0.7598003653763065</v>
      </c>
      <c r="I17" s="16">
        <f t="shared" si="5"/>
        <v>0.8039579468150896</v>
      </c>
      <c r="J17" s="16">
        <f t="shared" si="6"/>
        <v>21.303633321512592</v>
      </c>
      <c r="K17" s="16">
        <f t="shared" si="7"/>
        <v>22.541743970315398</v>
      </c>
      <c r="L17" s="3"/>
      <c r="M17" s="3"/>
      <c r="N17" s="3"/>
      <c r="O17" s="3"/>
      <c r="P17" s="3"/>
    </row>
    <row r="18" spans="1:16" ht="13.5">
      <c r="A18" s="3"/>
      <c r="B18" s="3"/>
      <c r="C18" s="17">
        <v>2011</v>
      </c>
      <c r="D18" s="16">
        <f t="shared" si="0"/>
        <v>30.335554118286023</v>
      </c>
      <c r="E18" s="16">
        <f t="shared" si="1"/>
        <v>32.65469701827509</v>
      </c>
      <c r="F18" s="16">
        <f t="shared" si="2"/>
        <v>22.070344233333277</v>
      </c>
      <c r="G18" s="16">
        <f t="shared" si="3"/>
        <v>23.757614620070537</v>
      </c>
      <c r="H18" s="16">
        <f t="shared" si="4"/>
        <v>0.6254753426450727</v>
      </c>
      <c r="I18" s="16">
        <f t="shared" si="5"/>
        <v>0.6732927220262905</v>
      </c>
      <c r="J18" s="16">
        <f t="shared" si="6"/>
        <v>22.69581957597835</v>
      </c>
      <c r="K18" s="16">
        <f t="shared" si="7"/>
        <v>24.430907342096823</v>
      </c>
      <c r="L18" s="3"/>
      <c r="M18" s="3"/>
      <c r="N18" s="3"/>
      <c r="O18" s="3"/>
      <c r="P18" s="3"/>
    </row>
    <row r="19" spans="1:16" ht="13.5">
      <c r="A19" s="3"/>
      <c r="B19" s="3"/>
      <c r="C19" s="18">
        <v>2012</v>
      </c>
      <c r="D19" s="16">
        <f t="shared" si="0"/>
        <v>34.408142435100835</v>
      </c>
      <c r="E19" s="16">
        <f t="shared" si="1"/>
        <v>35.69268096362986</v>
      </c>
      <c r="F19" s="16">
        <f t="shared" si="2"/>
        <v>20.914703372378156</v>
      </c>
      <c r="G19" s="16">
        <f t="shared" si="3"/>
        <v>21.69549943962441</v>
      </c>
      <c r="H19" s="16">
        <f t="shared" si="4"/>
        <v>0.6067004318582381</v>
      </c>
      <c r="I19" s="16">
        <f t="shared" si="5"/>
        <v>0.6293500149174528</v>
      </c>
      <c r="J19" s="16">
        <f t="shared" si="6"/>
        <v>21.52140380423639</v>
      </c>
      <c r="K19" s="16">
        <f t="shared" si="7"/>
        <v>22.324849454541862</v>
      </c>
      <c r="L19" s="3"/>
      <c r="M19" s="3"/>
      <c r="N19" s="3"/>
      <c r="O19" s="3"/>
      <c r="P19" s="3"/>
    </row>
    <row r="20" spans="1:16" ht="13.5">
      <c r="A20" s="3"/>
      <c r="B20" s="3"/>
      <c r="C20" s="18">
        <v>2013</v>
      </c>
      <c r="D20" s="16">
        <f t="shared" si="0"/>
        <v>38.7207522265557</v>
      </c>
      <c r="E20" s="16">
        <f t="shared" si="1"/>
        <v>40.47905968575739</v>
      </c>
      <c r="F20" s="16">
        <f t="shared" si="2"/>
        <v>20.635186959784022</v>
      </c>
      <c r="G20" s="16">
        <f t="shared" si="3"/>
        <v>21.57222978739019</v>
      </c>
      <c r="H20" s="16">
        <f t="shared" si="4"/>
        <v>0.3520846762155785</v>
      </c>
      <c r="I20" s="16">
        <f t="shared" si="5"/>
        <v>0.36807282409138053</v>
      </c>
      <c r="J20" s="16">
        <f t="shared" si="6"/>
        <v>20.987271635999598</v>
      </c>
      <c r="K20" s="16">
        <f t="shared" si="7"/>
        <v>21.94030261148157</v>
      </c>
      <c r="L20" s="3"/>
      <c r="M20" s="3"/>
      <c r="N20" s="3"/>
      <c r="O20" s="3"/>
      <c r="P20" s="3"/>
    </row>
    <row r="21" spans="1:16" ht="12.75">
      <c r="A21" s="3"/>
      <c r="B21" s="3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7" ht="12.75">
      <c r="A22" s="3"/>
      <c r="B22" s="3"/>
      <c r="C22" s="68" t="s">
        <v>3</v>
      </c>
      <c r="D22" s="68" t="s">
        <v>16</v>
      </c>
      <c r="E22" s="77" t="s">
        <v>5</v>
      </c>
      <c r="F22" s="77"/>
      <c r="G22" s="77"/>
      <c r="H22" s="68" t="s">
        <v>17</v>
      </c>
      <c r="I22" s="68" t="s">
        <v>18</v>
      </c>
      <c r="J22" s="68" t="s">
        <v>19</v>
      </c>
      <c r="K22" s="68" t="s">
        <v>20</v>
      </c>
      <c r="L22" s="3"/>
      <c r="N22" s="21"/>
      <c r="O22" s="21"/>
      <c r="P22" s="21"/>
      <c r="Q22" s="12"/>
    </row>
    <row r="23" spans="3:17" s="22" customFormat="1" ht="38.25">
      <c r="C23" s="69"/>
      <c r="D23" s="69"/>
      <c r="E23" s="23" t="s">
        <v>21</v>
      </c>
      <c r="F23" s="23" t="s">
        <v>7</v>
      </c>
      <c r="G23" s="23" t="s">
        <v>22</v>
      </c>
      <c r="H23" s="69"/>
      <c r="I23" s="69"/>
      <c r="J23" s="69"/>
      <c r="K23" s="69"/>
      <c r="N23" s="24"/>
      <c r="O23" s="25"/>
      <c r="P23" s="24"/>
      <c r="Q23" s="24"/>
    </row>
    <row r="24" spans="3:17" s="1" customFormat="1" ht="13.5">
      <c r="C24" s="15">
        <v>2002</v>
      </c>
      <c r="D24" s="26">
        <v>513</v>
      </c>
      <c r="E24" s="26">
        <v>541</v>
      </c>
      <c r="F24" s="26">
        <v>45</v>
      </c>
      <c r="G24" s="26">
        <v>586</v>
      </c>
      <c r="H24" s="26">
        <v>73</v>
      </c>
      <c r="I24" s="26">
        <v>2151</v>
      </c>
      <c r="J24" s="26">
        <v>2019</v>
      </c>
      <c r="K24" s="27">
        <f aca="true" t="shared" si="8" ref="K24:K35">(D24+E24)/I24*100</f>
        <v>49.000464900046495</v>
      </c>
      <c r="N24" s="28"/>
      <c r="O24" s="28"/>
      <c r="P24" s="28"/>
      <c r="Q24" s="28"/>
    </row>
    <row r="25" spans="3:17" s="1" customFormat="1" ht="13.5">
      <c r="C25" s="15">
        <v>2003</v>
      </c>
      <c r="D25" s="26">
        <v>674</v>
      </c>
      <c r="E25" s="26">
        <v>659</v>
      </c>
      <c r="F25" s="26">
        <v>25</v>
      </c>
      <c r="G25" s="26">
        <v>684</v>
      </c>
      <c r="H25" s="26">
        <v>10</v>
      </c>
      <c r="I25" s="26">
        <v>2487</v>
      </c>
      <c r="J25" s="26">
        <v>2311</v>
      </c>
      <c r="K25" s="27">
        <f t="shared" si="8"/>
        <v>53.59871330920788</v>
      </c>
      <c r="N25" s="28"/>
      <c r="O25" s="29"/>
      <c r="P25" s="29"/>
      <c r="Q25" s="30"/>
    </row>
    <row r="26" spans="3:17" s="1" customFormat="1" ht="13.5">
      <c r="C26" s="15">
        <v>2004</v>
      </c>
      <c r="D26" s="26">
        <v>737</v>
      </c>
      <c r="E26" s="26">
        <v>732</v>
      </c>
      <c r="F26" s="26">
        <v>22</v>
      </c>
      <c r="G26" s="26">
        <v>754</v>
      </c>
      <c r="H26" s="26">
        <v>17</v>
      </c>
      <c r="I26" s="26">
        <v>2886</v>
      </c>
      <c r="J26" s="26">
        <v>2650</v>
      </c>
      <c r="K26" s="27">
        <f t="shared" si="8"/>
        <v>50.9009009009009</v>
      </c>
      <c r="N26" s="28"/>
      <c r="O26" s="29"/>
      <c r="P26" s="29"/>
      <c r="Q26" s="30"/>
    </row>
    <row r="27" spans="3:17" s="1" customFormat="1" ht="13.5">
      <c r="C27" s="15">
        <v>2005</v>
      </c>
      <c r="D27" s="26">
        <v>1030</v>
      </c>
      <c r="E27" s="26">
        <v>1041</v>
      </c>
      <c r="F27" s="26">
        <v>34</v>
      </c>
      <c r="G27" s="26">
        <v>1075</v>
      </c>
      <c r="H27" s="26">
        <v>45</v>
      </c>
      <c r="I27" s="26">
        <v>3647</v>
      </c>
      <c r="J27" s="26">
        <v>3351</v>
      </c>
      <c r="K27" s="27">
        <f t="shared" si="8"/>
        <v>56.78639978064163</v>
      </c>
      <c r="N27" s="28"/>
      <c r="O27" s="29"/>
      <c r="P27" s="29"/>
      <c r="Q27" s="30"/>
    </row>
    <row r="28" spans="3:17" s="1" customFormat="1" ht="13.5">
      <c r="C28" s="15">
        <v>2006</v>
      </c>
      <c r="D28" s="26">
        <v>1197</v>
      </c>
      <c r="E28" s="26">
        <v>1271</v>
      </c>
      <c r="F28" s="26">
        <v>45</v>
      </c>
      <c r="G28" s="26">
        <v>1316</v>
      </c>
      <c r="H28" s="26">
        <v>119</v>
      </c>
      <c r="I28" s="26">
        <v>4495</v>
      </c>
      <c r="J28" s="26">
        <v>4266</v>
      </c>
      <c r="K28" s="27">
        <f t="shared" si="8"/>
        <v>54.90545050055617</v>
      </c>
      <c r="N28" s="28"/>
      <c r="O28" s="29"/>
      <c r="P28" s="29"/>
      <c r="Q28" s="30"/>
    </row>
    <row r="29" spans="3:17" s="1" customFormat="1" ht="13.5">
      <c r="C29" s="15">
        <v>2007</v>
      </c>
      <c r="D29" s="26">
        <v>1694</v>
      </c>
      <c r="E29" s="26">
        <v>1215</v>
      </c>
      <c r="F29" s="26">
        <v>42</v>
      </c>
      <c r="G29" s="26">
        <v>1257</v>
      </c>
      <c r="H29" s="26">
        <v>-437</v>
      </c>
      <c r="I29" s="26">
        <v>5100</v>
      </c>
      <c r="J29" s="26">
        <v>4846</v>
      </c>
      <c r="K29" s="27">
        <f t="shared" si="8"/>
        <v>57.03921568627452</v>
      </c>
      <c r="M29" s="31"/>
      <c r="N29" s="32"/>
      <c r="O29" s="29"/>
      <c r="P29" s="29"/>
      <c r="Q29" s="28"/>
    </row>
    <row r="30" spans="3:17" s="1" customFormat="1" ht="13.5">
      <c r="C30" s="15">
        <v>2008</v>
      </c>
      <c r="D30" s="26">
        <v>2088</v>
      </c>
      <c r="E30" s="26">
        <v>1438</v>
      </c>
      <c r="F30" s="26">
        <v>81</v>
      </c>
      <c r="G30" s="26">
        <v>1519</v>
      </c>
      <c r="H30" s="26">
        <v>-569</v>
      </c>
      <c r="I30" s="26">
        <v>6072</v>
      </c>
      <c r="J30" s="26">
        <v>5711</v>
      </c>
      <c r="K30" s="27">
        <f t="shared" si="8"/>
        <v>58.06982872200264</v>
      </c>
      <c r="N30" s="28"/>
      <c r="O30" s="29"/>
      <c r="P30" s="29"/>
      <c r="Q30" s="28"/>
    </row>
    <row r="31" spans="3:17" s="1" customFormat="1" ht="13.5">
      <c r="C31" s="15">
        <v>2009</v>
      </c>
      <c r="D31" s="26">
        <v>1862</v>
      </c>
      <c r="E31" s="26">
        <v>1226</v>
      </c>
      <c r="F31" s="26">
        <v>44</v>
      </c>
      <c r="G31" s="26">
        <v>1270</v>
      </c>
      <c r="H31" s="26">
        <v>-592</v>
      </c>
      <c r="I31" s="26">
        <v>5772.915</v>
      </c>
      <c r="J31" s="26">
        <v>5554</v>
      </c>
      <c r="K31" s="27">
        <f t="shared" si="8"/>
        <v>53.49117386970015</v>
      </c>
      <c r="N31" s="28"/>
      <c r="O31" s="29"/>
      <c r="P31" s="29"/>
      <c r="Q31" s="28"/>
    </row>
    <row r="32" spans="3:14" s="1" customFormat="1" ht="13.5">
      <c r="C32" s="15">
        <v>2010</v>
      </c>
      <c r="D32" s="26">
        <v>2095</v>
      </c>
      <c r="E32" s="26">
        <v>1406</v>
      </c>
      <c r="F32" s="26">
        <v>52</v>
      </c>
      <c r="G32" s="26">
        <v>1458</v>
      </c>
      <c r="H32" s="26">
        <v>-637</v>
      </c>
      <c r="I32" s="26">
        <v>6843.903</v>
      </c>
      <c r="J32" s="26">
        <v>6468</v>
      </c>
      <c r="K32" s="27">
        <f t="shared" si="8"/>
        <v>51.15502075350863</v>
      </c>
      <c r="N32" s="28"/>
    </row>
    <row r="33" spans="3:17" s="1" customFormat="1" ht="13.5">
      <c r="C33" s="17">
        <v>2011</v>
      </c>
      <c r="D33" s="26">
        <v>2037</v>
      </c>
      <c r="E33" s="26">
        <v>1482</v>
      </c>
      <c r="F33" s="26">
        <v>42</v>
      </c>
      <c r="G33" s="26">
        <v>1524</v>
      </c>
      <c r="H33" s="26">
        <v>-514</v>
      </c>
      <c r="I33" s="26">
        <v>6714.893</v>
      </c>
      <c r="J33" s="26">
        <v>6238</v>
      </c>
      <c r="K33" s="27">
        <f t="shared" si="8"/>
        <v>52.40589835161931</v>
      </c>
      <c r="N33" s="28"/>
      <c r="P33" s="29"/>
      <c r="Q33" s="28"/>
    </row>
    <row r="34" spans="3:17" s="1" customFormat="1" ht="13.5">
      <c r="C34" s="18">
        <v>2012</v>
      </c>
      <c r="D34" s="26">
        <v>2421.39147657265</v>
      </c>
      <c r="E34" s="26">
        <v>1471.82268198412</v>
      </c>
      <c r="F34" s="26">
        <v>42.695105012</v>
      </c>
      <c r="G34" s="26">
        <f>E34+F34</f>
        <v>1514.5177869961199</v>
      </c>
      <c r="H34" s="26">
        <f>G34-D34</f>
        <v>-906.8736895765301</v>
      </c>
      <c r="I34" s="26">
        <v>7037.263</v>
      </c>
      <c r="J34" s="26">
        <v>6784</v>
      </c>
      <c r="K34" s="27">
        <f t="shared" si="8"/>
        <v>55.322845807478984</v>
      </c>
      <c r="N34" s="28"/>
      <c r="P34" s="29"/>
      <c r="Q34" s="28"/>
    </row>
    <row r="35" spans="3:17" s="1" customFormat="1" ht="13.5">
      <c r="C35" s="18">
        <v>2013</v>
      </c>
      <c r="D35" s="26">
        <f>'[1]1'!C19/1000000</f>
        <v>2888.18090857879</v>
      </c>
      <c r="E35" s="26">
        <f>'[1]1'!D19/1000000</f>
        <v>1539.1785953302901</v>
      </c>
      <c r="F35" s="26">
        <f>'[1]1'!E19/1000000</f>
        <v>26.26199599892</v>
      </c>
      <c r="G35" s="26">
        <f>E35+F35</f>
        <v>1565.44059132921</v>
      </c>
      <c r="H35" s="26">
        <f>(G35-D35)</f>
        <v>-1322.74031724958</v>
      </c>
      <c r="I35" s="26">
        <v>7459</v>
      </c>
      <c r="J35" s="26">
        <v>7135</v>
      </c>
      <c r="K35" s="27">
        <f t="shared" si="8"/>
        <v>59.355939186339725</v>
      </c>
      <c r="N35" s="28"/>
      <c r="O35" s="29"/>
      <c r="P35" s="29"/>
      <c r="Q35" s="28"/>
    </row>
    <row r="36" spans="3:17" s="1" customFormat="1" ht="12.75">
      <c r="C36" s="70" t="s">
        <v>23</v>
      </c>
      <c r="D36" s="70"/>
      <c r="E36" s="70"/>
      <c r="F36" s="70"/>
      <c r="G36" s="70"/>
      <c r="H36" s="67" t="s">
        <v>24</v>
      </c>
      <c r="I36" s="67"/>
      <c r="J36" s="67"/>
      <c r="K36" s="67"/>
      <c r="L36" s="33"/>
      <c r="M36" s="33"/>
      <c r="N36" s="33"/>
      <c r="O36" s="29"/>
      <c r="P36" s="29"/>
      <c r="Q36" s="28"/>
    </row>
    <row r="37" spans="3:17" s="1" customFormat="1" ht="12.75">
      <c r="C37" s="34"/>
      <c r="D37" s="34"/>
      <c r="E37" s="34"/>
      <c r="F37" s="34"/>
      <c r="G37" s="34"/>
      <c r="H37" s="35"/>
      <c r="I37" s="35"/>
      <c r="J37" s="35"/>
      <c r="K37" s="35"/>
      <c r="L37" s="36"/>
      <c r="M37" s="33"/>
      <c r="N37" s="33"/>
      <c r="O37" s="29"/>
      <c r="P37" s="33"/>
      <c r="Q37" s="28"/>
    </row>
    <row r="38" spans="1:16" ht="12.75">
      <c r="A38" s="3"/>
      <c r="B38" s="71" t="s">
        <v>3</v>
      </c>
      <c r="C38" s="73" t="s">
        <v>16</v>
      </c>
      <c r="D38" s="74"/>
      <c r="E38" s="74"/>
      <c r="F38" s="74"/>
      <c r="G38" s="75"/>
      <c r="H38" s="74" t="s">
        <v>5</v>
      </c>
      <c r="I38" s="74"/>
      <c r="J38" s="74"/>
      <c r="K38" s="74"/>
      <c r="L38" s="76"/>
      <c r="M38" s="37"/>
      <c r="N38" s="21"/>
      <c r="O38" s="29"/>
      <c r="P38" s="21"/>
    </row>
    <row r="39" spans="1:15" ht="63.75">
      <c r="A39" s="3"/>
      <c r="B39" s="72"/>
      <c r="C39" s="38" t="s">
        <v>25</v>
      </c>
      <c r="D39" s="38" t="s">
        <v>26</v>
      </c>
      <c r="E39" s="38" t="s">
        <v>27</v>
      </c>
      <c r="F39" s="38" t="s">
        <v>28</v>
      </c>
      <c r="G39" s="39" t="s">
        <v>29</v>
      </c>
      <c r="H39" s="40" t="s">
        <v>25</v>
      </c>
      <c r="I39" s="38" t="s">
        <v>30</v>
      </c>
      <c r="J39" s="38" t="s">
        <v>31</v>
      </c>
      <c r="K39" s="38" t="s">
        <v>32</v>
      </c>
      <c r="L39" s="38" t="s">
        <v>29</v>
      </c>
      <c r="O39" s="29"/>
    </row>
    <row r="40" spans="1:15" ht="13.5">
      <c r="A40" s="3"/>
      <c r="B40" s="41">
        <v>2002</v>
      </c>
      <c r="C40" s="42">
        <v>203</v>
      </c>
      <c r="D40" s="42">
        <v>24</v>
      </c>
      <c r="E40" s="43">
        <v>228</v>
      </c>
      <c r="F40" s="44">
        <v>285</v>
      </c>
      <c r="G40" s="45">
        <v>513</v>
      </c>
      <c r="H40" s="46">
        <v>63</v>
      </c>
      <c r="I40" s="42">
        <v>7</v>
      </c>
      <c r="J40" s="43">
        <v>70</v>
      </c>
      <c r="K40" s="44">
        <v>516</v>
      </c>
      <c r="L40" s="43">
        <v>586</v>
      </c>
      <c r="O40" s="21"/>
    </row>
    <row r="41" spans="1:15" ht="13.5">
      <c r="A41" s="3"/>
      <c r="B41" s="41">
        <v>2003</v>
      </c>
      <c r="C41" s="42">
        <v>244</v>
      </c>
      <c r="D41" s="42">
        <v>34</v>
      </c>
      <c r="E41" s="43">
        <v>278</v>
      </c>
      <c r="F41" s="44">
        <v>396</v>
      </c>
      <c r="G41" s="45">
        <v>674</v>
      </c>
      <c r="H41" s="46">
        <v>76</v>
      </c>
      <c r="I41" s="42">
        <v>10</v>
      </c>
      <c r="J41" s="43">
        <v>86</v>
      </c>
      <c r="K41" s="44">
        <v>599</v>
      </c>
      <c r="L41" s="43">
        <v>684</v>
      </c>
      <c r="O41" s="21"/>
    </row>
    <row r="42" spans="1:15" ht="13.5">
      <c r="A42" s="3"/>
      <c r="B42" s="41">
        <v>2004</v>
      </c>
      <c r="C42" s="42">
        <v>245</v>
      </c>
      <c r="D42" s="42">
        <v>37</v>
      </c>
      <c r="E42" s="43">
        <v>282</v>
      </c>
      <c r="F42" s="44">
        <v>455</v>
      </c>
      <c r="G42" s="45">
        <v>737</v>
      </c>
      <c r="H42" s="46">
        <v>50</v>
      </c>
      <c r="I42" s="42">
        <v>12</v>
      </c>
      <c r="J42" s="43">
        <v>62</v>
      </c>
      <c r="K42" s="44">
        <v>692</v>
      </c>
      <c r="L42" s="43">
        <v>754</v>
      </c>
      <c r="O42" s="21"/>
    </row>
    <row r="43" spans="1:15" ht="13.5">
      <c r="A43" s="3"/>
      <c r="B43" s="41">
        <v>2005</v>
      </c>
      <c r="C43" s="42">
        <v>331</v>
      </c>
      <c r="D43" s="42">
        <v>47</v>
      </c>
      <c r="E43" s="43">
        <v>378</v>
      </c>
      <c r="F43" s="44">
        <v>652</v>
      </c>
      <c r="G43" s="45">
        <v>1030</v>
      </c>
      <c r="H43" s="46">
        <v>90</v>
      </c>
      <c r="I43" s="42">
        <v>21</v>
      </c>
      <c r="J43" s="43">
        <v>111</v>
      </c>
      <c r="K43" s="44">
        <v>964</v>
      </c>
      <c r="L43" s="43">
        <v>1075</v>
      </c>
      <c r="O43" s="21"/>
    </row>
    <row r="44" spans="1:15" ht="13.5">
      <c r="A44" s="3"/>
      <c r="B44" s="41">
        <v>2006</v>
      </c>
      <c r="C44" s="42">
        <v>417</v>
      </c>
      <c r="D44" s="42">
        <v>46</v>
      </c>
      <c r="E44" s="43">
        <v>463</v>
      </c>
      <c r="F44" s="44">
        <v>734</v>
      </c>
      <c r="G44" s="45">
        <v>1197</v>
      </c>
      <c r="H44" s="46">
        <v>134</v>
      </c>
      <c r="I44" s="42">
        <v>21</v>
      </c>
      <c r="J44" s="43">
        <v>155</v>
      </c>
      <c r="K44" s="44">
        <v>1162</v>
      </c>
      <c r="L44" s="43">
        <v>1316</v>
      </c>
      <c r="O44" s="21"/>
    </row>
    <row r="45" spans="1:15" ht="13.5">
      <c r="A45" s="3"/>
      <c r="B45" s="41">
        <v>2007</v>
      </c>
      <c r="C45" s="42">
        <v>626</v>
      </c>
      <c r="D45" s="42">
        <v>64</v>
      </c>
      <c r="E45" s="43">
        <v>691</v>
      </c>
      <c r="F45" s="44">
        <v>1003</v>
      </c>
      <c r="G45" s="45">
        <v>1694</v>
      </c>
      <c r="H45" s="46">
        <v>151</v>
      </c>
      <c r="I45" s="42">
        <v>33</v>
      </c>
      <c r="J45" s="43">
        <v>184</v>
      </c>
      <c r="K45" s="44">
        <v>1073</v>
      </c>
      <c r="L45" s="43">
        <v>1257</v>
      </c>
      <c r="O45" s="21"/>
    </row>
    <row r="46" spans="1:15" ht="15.75">
      <c r="A46" s="3"/>
      <c r="B46" s="41">
        <v>2008</v>
      </c>
      <c r="C46" s="42">
        <v>912</v>
      </c>
      <c r="D46" s="42">
        <v>67</v>
      </c>
      <c r="E46" s="43">
        <v>979</v>
      </c>
      <c r="F46" s="44">
        <v>1109</v>
      </c>
      <c r="G46" s="45">
        <v>2088</v>
      </c>
      <c r="H46" s="47">
        <v>231</v>
      </c>
      <c r="I46" s="42">
        <v>34</v>
      </c>
      <c r="J46" s="43">
        <v>264</v>
      </c>
      <c r="K46" s="44">
        <v>1255</v>
      </c>
      <c r="L46" s="43">
        <v>1519</v>
      </c>
      <c r="O46" s="48"/>
    </row>
    <row r="47" spans="1:15" ht="13.5">
      <c r="A47" s="3"/>
      <c r="B47" s="41">
        <v>2009</v>
      </c>
      <c r="C47" s="42">
        <v>586</v>
      </c>
      <c r="D47" s="42">
        <v>68</v>
      </c>
      <c r="E47" s="43">
        <v>654</v>
      </c>
      <c r="F47" s="44">
        <v>1207</v>
      </c>
      <c r="G47" s="45">
        <v>1862</v>
      </c>
      <c r="H47" s="46">
        <v>149</v>
      </c>
      <c r="I47" s="42">
        <v>32</v>
      </c>
      <c r="J47" s="43">
        <v>182</v>
      </c>
      <c r="K47" s="44">
        <v>1088</v>
      </c>
      <c r="L47" s="43">
        <v>1270</v>
      </c>
      <c r="O47" s="21"/>
    </row>
    <row r="48" spans="1:16" ht="13.5">
      <c r="A48" s="3"/>
      <c r="B48" s="41">
        <v>2010</v>
      </c>
      <c r="C48" s="42">
        <v>713</v>
      </c>
      <c r="D48" s="42">
        <v>85</v>
      </c>
      <c r="E48" s="43">
        <v>798</v>
      </c>
      <c r="F48" s="44">
        <v>1297</v>
      </c>
      <c r="G48" s="45">
        <v>2095</v>
      </c>
      <c r="H48" s="46">
        <v>205</v>
      </c>
      <c r="I48" s="42">
        <v>43</v>
      </c>
      <c r="J48" s="43">
        <v>248</v>
      </c>
      <c r="K48" s="44">
        <v>1210</v>
      </c>
      <c r="L48" s="43">
        <v>1458</v>
      </c>
      <c r="O48" s="29"/>
      <c r="P48" s="49">
        <f>D34-E50</f>
        <v>1668.39915014678</v>
      </c>
    </row>
    <row r="49" spans="1:16" ht="13.5">
      <c r="A49" s="3"/>
      <c r="B49" s="50">
        <v>2011</v>
      </c>
      <c r="C49" s="42">
        <v>669</v>
      </c>
      <c r="D49" s="42">
        <v>76</v>
      </c>
      <c r="E49" s="45">
        <v>745</v>
      </c>
      <c r="F49" s="42">
        <v>1292</v>
      </c>
      <c r="G49" s="45">
        <v>2037</v>
      </c>
      <c r="H49" s="42">
        <v>162</v>
      </c>
      <c r="I49" s="42">
        <v>45</v>
      </c>
      <c r="J49" s="45">
        <v>207</v>
      </c>
      <c r="K49" s="42">
        <v>1317</v>
      </c>
      <c r="L49" s="45">
        <v>1524</v>
      </c>
      <c r="O49" s="21"/>
      <c r="P49" s="49"/>
    </row>
    <row r="50" spans="1:15" ht="13.5">
      <c r="A50" s="3"/>
      <c r="B50" s="51">
        <v>2012</v>
      </c>
      <c r="C50" s="42">
        <v>658.9033066048698</v>
      </c>
      <c r="D50" s="42">
        <v>94.08901982100008</v>
      </c>
      <c r="E50" s="45">
        <v>752.9923264258699</v>
      </c>
      <c r="F50" s="42">
        <v>1668.39915014678</v>
      </c>
      <c r="G50" s="45">
        <v>2421.39147657265</v>
      </c>
      <c r="H50" s="42">
        <v>95.866336659</v>
      </c>
      <c r="I50" s="42">
        <v>43.11353057400005</v>
      </c>
      <c r="J50" s="45">
        <v>138.97986723300005</v>
      </c>
      <c r="K50" s="42">
        <v>1375.5379197631198</v>
      </c>
      <c r="L50" s="45">
        <v>1514.5177869961199</v>
      </c>
      <c r="O50" s="29"/>
    </row>
    <row r="51" spans="1:15" ht="15.75">
      <c r="A51" s="3"/>
      <c r="B51" s="51">
        <v>2013</v>
      </c>
      <c r="C51" s="42">
        <f>'[1]11'!L43/1000000</f>
        <v>1083.9702490462398</v>
      </c>
      <c r="D51" s="42">
        <f>E51-C51</f>
        <v>91.70248391683026</v>
      </c>
      <c r="E51" s="45">
        <f>'[1]11'!L8/1000000</f>
        <v>1175.67273296307</v>
      </c>
      <c r="F51" s="42">
        <f>D35-E51</f>
        <v>1712.50817561572</v>
      </c>
      <c r="G51" s="45">
        <f>D35</f>
        <v>2888.18090857879</v>
      </c>
      <c r="H51" s="42">
        <f>'[1]11'!N43/1000000</f>
        <v>242.17874567201</v>
      </c>
      <c r="I51" s="42">
        <f>J51-H51</f>
        <v>57.06867133192998</v>
      </c>
      <c r="J51" s="45">
        <f>'[1]11'!N8/1000000</f>
        <v>299.24741700394</v>
      </c>
      <c r="K51" s="42">
        <f>G35-J51</f>
        <v>1266.19317432527</v>
      </c>
      <c r="L51" s="45">
        <f>G35</f>
        <v>1565.44059132921</v>
      </c>
      <c r="O51" s="48"/>
    </row>
    <row r="52" spans="2:15" s="52" customFormat="1" ht="12.75">
      <c r="B52" s="66" t="s">
        <v>33</v>
      </c>
      <c r="C52" s="66"/>
      <c r="D52" s="66"/>
      <c r="E52" s="66"/>
      <c r="F52" s="66"/>
      <c r="G52" s="67" t="s">
        <v>34</v>
      </c>
      <c r="H52" s="67"/>
      <c r="I52" s="67"/>
      <c r="J52" s="67"/>
      <c r="K52" s="67"/>
      <c r="L52" s="67"/>
      <c r="O52" s="53"/>
    </row>
    <row r="53" spans="2:15" ht="14.25">
      <c r="B53" s="54"/>
      <c r="C53" s="54"/>
      <c r="D53" s="54"/>
      <c r="E53" s="55"/>
      <c r="F53" s="55"/>
      <c r="G53" s="54"/>
      <c r="I53" s="56"/>
      <c r="J53" s="57"/>
      <c r="K53" s="56"/>
      <c r="O53" s="58"/>
    </row>
    <row r="54" spans="1:10" ht="15">
      <c r="A54" s="4"/>
      <c r="B54" s="59"/>
      <c r="I54" s="59"/>
      <c r="J54" s="60"/>
    </row>
    <row r="55" spans="1:10" ht="15">
      <c r="A55" s="4"/>
      <c r="B55" s="59"/>
      <c r="C55" s="59"/>
      <c r="D55" s="59"/>
      <c r="E55" s="59"/>
      <c r="F55" s="59"/>
      <c r="G55" s="59"/>
      <c r="H55" s="59"/>
      <c r="I55" s="59"/>
      <c r="J55" s="60"/>
    </row>
    <row r="56" spans="1:10" ht="15">
      <c r="A56" s="4"/>
      <c r="B56" s="59"/>
      <c r="C56" s="59"/>
      <c r="D56" s="59"/>
      <c r="E56" s="59"/>
      <c r="F56" s="59"/>
      <c r="G56" s="59"/>
      <c r="H56" s="59"/>
      <c r="I56" s="59"/>
      <c r="J56" s="60"/>
    </row>
    <row r="57" spans="1:10" ht="15">
      <c r="A57" s="4"/>
      <c r="J57" s="61"/>
    </row>
    <row r="61" spans="11:195" s="4" customFormat="1" ht="15"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</row>
    <row r="62" spans="11:195" s="4" customFormat="1" ht="15"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</row>
    <row r="63" spans="11:195" s="4" customFormat="1" ht="15"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</row>
    <row r="64" spans="11:195" s="4" customFormat="1" ht="15"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</row>
    <row r="65" spans="11:195" s="4" customFormat="1" ht="15"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</row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pans="17:190" s="62" customFormat="1" ht="12.75"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</row>
    <row r="76" spans="17:190" s="62" customFormat="1" ht="12.75"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</row>
    <row r="77" spans="17:190" s="4" customFormat="1" ht="15"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</row>
    <row r="78" spans="17:190" s="4" customFormat="1" ht="15"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</row>
    <row r="79" spans="8:12" s="1" customFormat="1" ht="12.75">
      <c r="H79" s="64"/>
      <c r="L79" s="65"/>
    </row>
  </sheetData>
  <sheetProtection/>
  <mergeCells count="23">
    <mergeCell ref="C2:K2"/>
    <mergeCell ref="C3:K3"/>
    <mergeCell ref="C4:K4"/>
    <mergeCell ref="C6:C8"/>
    <mergeCell ref="D6:E7"/>
    <mergeCell ref="F6:K6"/>
    <mergeCell ref="F7:G7"/>
    <mergeCell ref="H7:I7"/>
    <mergeCell ref="J7:K7"/>
    <mergeCell ref="B52:F52"/>
    <mergeCell ref="G52:L52"/>
    <mergeCell ref="K22:K23"/>
    <mergeCell ref="C36:G36"/>
    <mergeCell ref="H36:K36"/>
    <mergeCell ref="B38:B39"/>
    <mergeCell ref="C38:G38"/>
    <mergeCell ref="H38:L38"/>
    <mergeCell ref="C22:C23"/>
    <mergeCell ref="D22:D23"/>
    <mergeCell ref="E22:G22"/>
    <mergeCell ref="H22:H23"/>
    <mergeCell ref="I22:I23"/>
    <mergeCell ref="J22:J2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2014-11-15T13:16:33Z</dcterms:modified>
  <cp:category/>
  <cp:version/>
  <cp:contentType/>
  <cp:contentStatus/>
</cp:coreProperties>
</file>